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010" windowHeight="9540" tabRatio="41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66" i="1" l="1"/>
  <c r="L66" i="1" s="1"/>
  <c r="G65" i="1"/>
  <c r="G64" i="1"/>
  <c r="L64" i="1" s="1"/>
  <c r="G63" i="1"/>
  <c r="I64" i="1"/>
  <c r="I66" i="1"/>
  <c r="G62" i="1"/>
  <c r="G61" i="1"/>
  <c r="G60" i="1"/>
  <c r="G59" i="1"/>
  <c r="G58" i="1"/>
  <c r="G57" i="1"/>
  <c r="G56" i="1"/>
  <c r="G55" i="1"/>
  <c r="G54" i="1"/>
  <c r="G53" i="1"/>
  <c r="L53" i="1" s="1"/>
  <c r="G51" i="1"/>
  <c r="G50" i="1"/>
  <c r="G49" i="1"/>
  <c r="G48" i="1"/>
  <c r="L48" i="1" s="1"/>
  <c r="G47" i="1"/>
  <c r="G34" i="1"/>
  <c r="G35" i="1"/>
  <c r="G67" i="1"/>
  <c r="L67" i="1" s="1"/>
  <c r="G46" i="1"/>
  <c r="G45" i="1"/>
  <c r="G44" i="1"/>
  <c r="G43" i="1"/>
  <c r="L43" i="1" s="1"/>
  <c r="G42" i="1"/>
  <c r="G41" i="1"/>
  <c r="G40" i="1"/>
  <c r="G39" i="1"/>
  <c r="G38" i="1"/>
  <c r="G37" i="1"/>
  <c r="G36" i="1"/>
  <c r="L36" i="1" s="1"/>
  <c r="G33" i="1"/>
  <c r="L33" i="1" s="1"/>
  <c r="G32" i="1"/>
  <c r="G31" i="1"/>
  <c r="G30" i="1"/>
  <c r="G29" i="1"/>
  <c r="G28" i="1"/>
  <c r="G27" i="1"/>
  <c r="L27" i="1" s="1"/>
  <c r="G26" i="1"/>
  <c r="L26" i="1" s="1"/>
  <c r="G25" i="1"/>
  <c r="L25" i="1" s="1"/>
  <c r="G24" i="1"/>
  <c r="G23" i="1"/>
  <c r="L23" i="1" s="1"/>
  <c r="G22" i="1"/>
  <c r="G21" i="1"/>
  <c r="L21" i="1" s="1"/>
  <c r="G20" i="1"/>
  <c r="G19" i="1"/>
  <c r="G18" i="1"/>
  <c r="G17" i="1"/>
  <c r="L17" i="1" s="1"/>
  <c r="G16" i="1"/>
  <c r="G15" i="1"/>
  <c r="G14" i="1"/>
  <c r="G13" i="1"/>
  <c r="G12" i="1"/>
  <c r="G11" i="1"/>
  <c r="G10" i="1"/>
  <c r="L10" i="1" s="1"/>
  <c r="G9" i="1"/>
  <c r="J9" i="1" s="1"/>
  <c r="L11" i="1" l="1"/>
  <c r="J67" i="1"/>
  <c r="J66" i="1"/>
  <c r="J64" i="1"/>
  <c r="J62" i="1"/>
  <c r="L51" i="1"/>
  <c r="I48" i="1"/>
  <c r="I51" i="1"/>
  <c r="L50" i="1"/>
  <c r="I55" i="1"/>
  <c r="I53" i="1"/>
  <c r="I43" i="1"/>
  <c r="I41" i="1"/>
  <c r="I38" i="1"/>
  <c r="I36" i="1"/>
  <c r="I31" i="1"/>
  <c r="I27" i="1"/>
  <c r="K27" i="1" s="1"/>
  <c r="I19" i="1"/>
  <c r="I11" i="1"/>
  <c r="J57" i="1"/>
  <c r="J41" i="1"/>
  <c r="I9" i="1"/>
  <c r="M9" i="1" s="1"/>
  <c r="L9" i="1"/>
  <c r="J10" i="1"/>
  <c r="I10" i="1"/>
  <c r="J18" i="1"/>
  <c r="I18" i="1"/>
  <c r="L20" i="1"/>
  <c r="J20" i="1"/>
  <c r="I20" i="1"/>
  <c r="I22" i="1"/>
  <c r="L24" i="1"/>
  <c r="J24" i="1"/>
  <c r="I24" i="1"/>
  <c r="I26" i="1"/>
  <c r="L28" i="1"/>
  <c r="I28" i="1"/>
  <c r="K28" i="1" s="1"/>
  <c r="J30" i="1"/>
  <c r="I30" i="1"/>
  <c r="I32" i="1"/>
  <c r="L39" i="1"/>
  <c r="J39" i="1"/>
  <c r="L40" i="1"/>
  <c r="J40" i="1"/>
  <c r="J42" i="1"/>
  <c r="J44" i="1"/>
  <c r="L46" i="1"/>
  <c r="J46" i="1"/>
  <c r="L35" i="1"/>
  <c r="J35" i="1"/>
  <c r="I50" i="1"/>
  <c r="I46" i="1"/>
  <c r="I44" i="1"/>
  <c r="I42" i="1"/>
  <c r="I40" i="1"/>
  <c r="I39" i="1"/>
  <c r="I35" i="1"/>
  <c r="I33" i="1"/>
  <c r="I29" i="1"/>
  <c r="I25" i="1"/>
  <c r="I21" i="1"/>
  <c r="I17" i="1"/>
  <c r="I13" i="1"/>
  <c r="J59" i="1"/>
  <c r="J55" i="1"/>
  <c r="J48" i="1"/>
  <c r="J38" i="1"/>
  <c r="J33" i="1"/>
  <c r="J29" i="1"/>
  <c r="J25" i="1"/>
  <c r="J21" i="1"/>
  <c r="J17" i="1"/>
  <c r="J13" i="1"/>
  <c r="L30" i="1"/>
  <c r="L22" i="1"/>
  <c r="M29" i="1" l="1"/>
  <c r="K31" i="1"/>
  <c r="M64" i="1"/>
  <c r="M66" i="1"/>
  <c r="K51" i="1"/>
  <c r="K35" i="1"/>
  <c r="K40" i="1"/>
  <c r="K44" i="1"/>
  <c r="K39" i="1"/>
  <c r="K50" i="1"/>
  <c r="K42" i="1"/>
  <c r="K46" i="1"/>
  <c r="K30" i="1"/>
  <c r="K22" i="1"/>
  <c r="K20" i="1"/>
  <c r="K36" i="1"/>
  <c r="K67" i="1"/>
  <c r="K17" i="1"/>
  <c r="K25" i="1"/>
  <c r="K33" i="1"/>
  <c r="K13" i="1"/>
  <c r="K21" i="1"/>
  <c r="K29" i="1"/>
  <c r="K11" i="1"/>
  <c r="K19" i="1"/>
  <c r="K43" i="1"/>
  <c r="K53" i="1"/>
  <c r="K32" i="1"/>
  <c r="K26" i="1"/>
  <c r="K24" i="1"/>
  <c r="K18" i="1"/>
  <c r="K10" i="1"/>
  <c r="K9" i="1"/>
  <c r="K23" i="1"/>
  <c r="K38" i="1"/>
  <c r="K41" i="1"/>
  <c r="K59" i="1"/>
  <c r="K48" i="1"/>
  <c r="K66" i="1"/>
  <c r="M48" i="1"/>
  <c r="M28" i="1"/>
  <c r="M20" i="1"/>
  <c r="M51" i="1"/>
  <c r="M67" i="1"/>
  <c r="M17" i="1"/>
  <c r="M25" i="1"/>
  <c r="M33" i="1"/>
  <c r="M35" i="1"/>
  <c r="M39" i="1"/>
  <c r="M40" i="1"/>
  <c r="M44" i="1"/>
  <c r="M50" i="1"/>
  <c r="M30" i="1"/>
  <c r="M11" i="1"/>
  <c r="M19" i="1"/>
  <c r="M43" i="1"/>
  <c r="M55" i="1"/>
  <c r="M59" i="1"/>
  <c r="M13" i="1"/>
  <c r="M21" i="1"/>
  <c r="M42" i="1"/>
  <c r="M46" i="1"/>
  <c r="M32" i="1"/>
  <c r="M26" i="1"/>
  <c r="M18" i="1"/>
  <c r="M10" i="1"/>
  <c r="M23" i="1"/>
  <c r="M31" i="1"/>
  <c r="M38" i="1"/>
  <c r="M41" i="1"/>
  <c r="M53" i="1"/>
</calcChain>
</file>

<file path=xl/sharedStrings.xml><?xml version="1.0" encoding="utf-8"?>
<sst xmlns="http://schemas.openxmlformats.org/spreadsheetml/2006/main" count="112" uniqueCount="66">
  <si>
    <t>.:: Tabela de Emolumentos do Estado de Minas Gerais - Serviço Notarial - Ano 2016 ::.</t>
  </si>
  <si>
    <t xml:space="preserve"> </t>
  </si>
  <si>
    <t>ATOS DO TABELIÃO DE NOTAS</t>
  </si>
  <si>
    <t>Emolumento</t>
  </si>
  <si>
    <t xml:space="preserve"> Aprovação de Testamento Cerrado</t>
  </si>
  <si>
    <t xml:space="preserve">Ata Notarial </t>
  </si>
  <si>
    <t xml:space="preserve"> Autenticação de Documentos (Cópia por Folha) </t>
  </si>
  <si>
    <t xml:space="preserve"> Escritura Pública (Completa, Compreendendo Certificação ou Transcrição de Documentos e Primeiro Traslado)</t>
  </si>
  <si>
    <t xml:space="preserve">a) Relativa a Situação Jurídica Sem Conteúdo Financeiro </t>
  </si>
  <si>
    <t>b) Relativa a Situação Jurídica Com Conteúdo Financeiro</t>
  </si>
  <si>
    <t xml:space="preserve">    Até 1.400,00</t>
  </si>
  <si>
    <t xml:space="preserve">    de 1.400,01 até 2.720,00 </t>
  </si>
  <si>
    <t xml:space="preserve">    de 2.720,01 até 5.440,00 </t>
  </si>
  <si>
    <t xml:space="preserve">    de 5.440,01 até 7.000,00 </t>
  </si>
  <si>
    <t xml:space="preserve">    de 7.000,01 até 14.000,00 </t>
  </si>
  <si>
    <t xml:space="preserve">    de 14.000,01 até 28.000,00 </t>
  </si>
  <si>
    <t xml:space="preserve">    de 28.000,01 até 42.000,00 </t>
  </si>
  <si>
    <t xml:space="preserve">    de 42.000,01 até 56.000,00 </t>
  </si>
  <si>
    <t xml:space="preserve">    de 56.000,01 até 70.000,00 </t>
  </si>
  <si>
    <t xml:space="preserve">    de 70.000,01 até 105.000,00 </t>
  </si>
  <si>
    <t xml:space="preserve">    de 105.000,01 até 210.000,00 </t>
  </si>
  <si>
    <t xml:space="preserve">    de 210.000,01 até 420.000,00 </t>
  </si>
  <si>
    <t xml:space="preserve">    de 420.000,01 até 840.000,00 </t>
  </si>
  <si>
    <t xml:space="preserve">    de 840.000,01 até 1.680.000,00 </t>
  </si>
  <si>
    <t xml:space="preserve">    de 1.680.000,01 até 3.200.000,00 </t>
  </si>
  <si>
    <t xml:space="preserve">    acima de 3.200.000,00 </t>
  </si>
  <si>
    <t xml:space="preserve">Escritura de Aditamento (Retificação, Ratificação, Bem Como de Alteração Contratual Sem Conteúdo Financeiro) </t>
  </si>
  <si>
    <t>Escritura de Convenção de Condomínio</t>
  </si>
  <si>
    <t xml:space="preserve">a) Convenção de Condomínio </t>
  </si>
  <si>
    <t xml:space="preserve">b) Acréscimo por grupo de 6 (seis) unidades autônomas constantes de convenção. </t>
  </si>
  <si>
    <t>Procuração</t>
  </si>
  <si>
    <t xml:space="preserve">a) Procuração Genérica, por Outorgante, independentemente dos poderes conferidos e do número de outorgados </t>
  </si>
  <si>
    <t xml:space="preserve">b) Procuração Para Fins de Previdência e Assistência Social, Independentemente dos Poderes Conferidos e do Número de Outorgantes e Outorgados </t>
  </si>
  <si>
    <t xml:space="preserve">d) Procuração relativa a situação jurídica com conteúdo financeiro </t>
  </si>
  <si>
    <t xml:space="preserve">Substabelecimento de Procuração </t>
  </si>
  <si>
    <t xml:space="preserve">Lavratura de Testamento </t>
  </si>
  <si>
    <t xml:space="preserve">Testamento Cerrado pelo Tabelião a Rogo </t>
  </si>
  <si>
    <t xml:space="preserve">Revogação de Testamento </t>
  </si>
  <si>
    <t>Inventário</t>
  </si>
  <si>
    <t xml:space="preserve">a) Inventário Sem Conteúdo Financeiro </t>
  </si>
  <si>
    <t>Separação, Divórcio, Conversão de Separação em Divórcio e Restabelecimento da Sociedade Conjugal</t>
  </si>
  <si>
    <t xml:space="preserve">a) Separação, Divórcio Sem Conteúdo Financeiro </t>
  </si>
  <si>
    <t>Reconhecimento de Firma</t>
  </si>
  <si>
    <t xml:space="preserve">a) Por cada Assinatura </t>
  </si>
  <si>
    <t xml:space="preserve">b) Pela Confecção e Guarda de Cartão de Assinatura </t>
  </si>
  <si>
    <t>Arquivamento (por folha)</t>
  </si>
  <si>
    <t>Busca em Livros e Documentos Arquivados (por período de cinco anos)</t>
  </si>
  <si>
    <t>Certidão</t>
  </si>
  <si>
    <t xml:space="preserve">a) De inteiro teor ou em resumo, independente do número de folhas </t>
  </si>
  <si>
    <t>b) Conforme Quesitos, independente do número de folhas</t>
  </si>
  <si>
    <t xml:space="preserve">  Diligência (além de condução e hospedagem, quando for o caso)</t>
  </si>
  <si>
    <t>a) Nos Perímetros Urbanos e Suburbano da Sede do Município</t>
  </si>
  <si>
    <t>b) No Perímetro Rural da Sede do Município</t>
  </si>
  <si>
    <t>c) Fora desses limites</t>
  </si>
  <si>
    <t xml:space="preserve">Levantamento de Dúvida </t>
  </si>
  <si>
    <t>Total</t>
  </si>
  <si>
    <t>Recompe</t>
  </si>
  <si>
    <t>TJMG</t>
  </si>
  <si>
    <t>.:: Tabela de Emolumentos do Estado de Minas Gerais - Serviço Notarial - Ano 2017 ::.</t>
  </si>
  <si>
    <t>Percentual de Reajuste 2017</t>
  </si>
  <si>
    <t>Reajuste</t>
  </si>
  <si>
    <t>Descrição dos Serviços</t>
  </si>
  <si>
    <t>Tabela de 2016</t>
  </si>
  <si>
    <t>Tabela de 2017</t>
  </si>
  <si>
    <t>Emol + Rec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</si>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</sst>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 &quot;* #,##0.00_);_(&quot;R$ &quot;* \(#,##0.00\);_(&quot;R$ &quot;* &quot;-&quot;??_);_(@_)"/>
    <numFmt numFmtId="165" formatCode="0.000%"/>
    <numFmt numFmtId="166" formatCode="&quot;R$ 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2" fillId="0" borderId="1" xfId="1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0" fillId="0" borderId="0" xfId="1" applyFont="1" applyBorder="1"/>
    <xf numFmtId="165" fontId="2" fillId="2" borderId="1" xfId="2" applyNumberFormat="1" applyFont="1" applyFill="1" applyBorder="1" applyAlignment="1">
      <alignment horizontal="center"/>
    </xf>
    <xf numFmtId="165" fontId="2" fillId="2" borderId="1" xfId="2" applyNumberFormat="1" applyFont="1" applyFill="1" applyBorder="1"/>
    <xf numFmtId="164" fontId="2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5" fontId="2" fillId="0" borderId="0" xfId="2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6" fontId="5" fillId="0" borderId="1" xfId="1" applyNumberFormat="1" applyFont="1" applyBorder="1"/>
    <xf numFmtId="0" fontId="0" fillId="0" borderId="0" xfId="0" applyFont="1"/>
    <xf numFmtId="166" fontId="5" fillId="0" borderId="0" xfId="1" applyNumberFormat="1" applyFont="1" applyFill="1" applyBorder="1"/>
    <xf numFmtId="166" fontId="6" fillId="2" borderId="1" xfId="0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A4" sqref="A4"/>
    </sheetView>
  </sheetViews>
  <sheetFormatPr defaultRowHeight="15" x14ac:dyDescent="0.25"/>
  <cols>
    <col min="1" max="1" width="43.28515625" style="1" customWidth="1"/>
    <col min="2" max="2" width="12.85546875" style="3" bestFit="1" customWidth="1"/>
    <col min="3" max="3" width="16" style="3" customWidth="1"/>
    <col min="4" max="4" width="17.5703125" style="3" customWidth="1"/>
    <col min="5" max="5" width="14.28515625" style="3" customWidth="1"/>
    <col min="6" max="6" width="3.85546875" customWidth="1"/>
    <col min="7" max="7" width="11.42578125" style="10" customWidth="1"/>
    <col min="8" max="8" width="4" style="5" customWidth="1"/>
    <col min="9" max="9" width="15.28515625" style="18" customWidth="1"/>
    <col min="10" max="11" width="13.28515625" style="18" customWidth="1"/>
    <col min="12" max="12" width="13.28515625" style="18" bestFit="1" customWidth="1"/>
    <col min="13" max="13" width="14.140625" style="18" customWidth="1"/>
  </cols>
  <sheetData>
    <row r="1" spans="1:14" ht="18.75" x14ac:dyDescent="0.3">
      <c r="A1" s="12" t="s">
        <v>59</v>
      </c>
      <c r="B1" s="13">
        <v>7.9880000000000007E-2</v>
      </c>
      <c r="C1" s="8"/>
      <c r="D1" s="8"/>
      <c r="E1" s="8"/>
      <c r="F1" s="5"/>
      <c r="G1" s="14"/>
      <c r="H1" s="15"/>
      <c r="I1" s="20"/>
      <c r="J1" s="20"/>
      <c r="K1" s="20"/>
      <c r="L1" s="20"/>
      <c r="M1" s="20"/>
    </row>
    <row r="2" spans="1:14" ht="18.75" x14ac:dyDescent="0.3">
      <c r="A2" s="12"/>
      <c r="B2" s="13"/>
      <c r="C2" s="8"/>
      <c r="D2" s="8"/>
      <c r="E2" s="8"/>
      <c r="F2" s="5"/>
      <c r="G2" s="14"/>
      <c r="H2" s="15"/>
      <c r="I2" s="20"/>
      <c r="J2" s="20"/>
      <c r="K2" s="20"/>
      <c r="L2" s="20"/>
      <c r="M2" s="20"/>
    </row>
    <row r="3" spans="1:14" x14ac:dyDescent="0.25">
      <c r="A3" s="24" t="s">
        <v>0</v>
      </c>
      <c r="B3" s="24"/>
      <c r="C3" s="24"/>
      <c r="D3" s="24"/>
      <c r="E3" s="24"/>
      <c r="G3" s="23" t="s">
        <v>58</v>
      </c>
      <c r="H3" s="23"/>
      <c r="I3" s="23"/>
      <c r="J3" s="23"/>
      <c r="K3" s="23"/>
      <c r="L3" s="23"/>
      <c r="M3" s="23"/>
    </row>
    <row r="4" spans="1:14" ht="18.75" customHeight="1" x14ac:dyDescent="0.25">
      <c r="A4" s="2" t="s">
        <v>2</v>
      </c>
      <c r="B4" s="11"/>
      <c r="C4" s="11"/>
      <c r="D4" s="11"/>
      <c r="E4" s="11"/>
      <c r="G4" s="14"/>
      <c r="H4" s="23" t="s">
        <v>2</v>
      </c>
      <c r="I4" s="23"/>
      <c r="J4" s="23"/>
      <c r="K4" s="23"/>
      <c r="L4" s="23"/>
      <c r="M4" s="23"/>
    </row>
    <row r="5" spans="1:14" x14ac:dyDescent="0.25">
      <c r="A5" s="2"/>
      <c r="B5" s="25" t="s">
        <v>62</v>
      </c>
      <c r="C5" s="25"/>
      <c r="D5" s="25"/>
      <c r="E5" s="25"/>
      <c r="G5" s="14"/>
      <c r="H5" s="16"/>
      <c r="I5" s="26" t="s">
        <v>63</v>
      </c>
      <c r="J5" s="26"/>
      <c r="K5" s="26"/>
      <c r="L5" s="26"/>
      <c r="M5" s="26"/>
    </row>
    <row r="6" spans="1:14" x14ac:dyDescent="0.25">
      <c r="A6" s="2" t="s">
        <v>61</v>
      </c>
      <c r="B6" s="17" t="s">
        <v>3</v>
      </c>
      <c r="C6" s="17" t="s">
        <v>56</v>
      </c>
      <c r="D6" s="17" t="s">
        <v>57</v>
      </c>
      <c r="E6" s="17" t="s">
        <v>55</v>
      </c>
      <c r="G6" s="9" t="s">
        <v>60</v>
      </c>
      <c r="H6" s="6"/>
      <c r="I6" s="21" t="s">
        <v>3</v>
      </c>
      <c r="J6" s="21" t="s">
        <v>56</v>
      </c>
      <c r="K6" s="22" t="s">
        <v>64</v>
      </c>
      <c r="L6" s="21" t="s">
        <v>57</v>
      </c>
      <c r="M6" s="22" t="s">
        <v>55</v>
      </c>
    </row>
    <row r="8" spans="1:14" x14ac:dyDescent="0.25">
      <c r="A8" s="1" t="s">
        <v>4</v>
      </c>
    </row>
    <row r="9" spans="1:14" x14ac:dyDescent="0.25">
      <c r="B9" s="3">
        <v>244.72</v>
      </c>
      <c r="C9" s="3">
        <v>14.68</v>
      </c>
      <c r="D9" s="3">
        <v>81.58</v>
      </c>
      <c r="E9" s="3">
        <v>340.98</v>
      </c>
      <c r="G9" s="10">
        <f>B1</f>
        <v>7.9880000000000007E-2</v>
      </c>
      <c r="I9" s="18">
        <f>(B9*G9)+B9</f>
        <v>264.26823360000003</v>
      </c>
      <c r="J9" s="18">
        <f>(C9*G9)+C9</f>
        <v>15.8526384</v>
      </c>
      <c r="K9" s="18">
        <f>I9+J9</f>
        <v>280.12087200000002</v>
      </c>
      <c r="L9" s="18">
        <f>(D9*G9)+D9</f>
        <v>88.096610400000003</v>
      </c>
      <c r="M9" s="18">
        <f>I9+J9+L9</f>
        <v>368.21748239999999</v>
      </c>
      <c r="N9" t="s">
        <v>65</v>
      </c>
    </row>
    <row r="10" spans="1:14" x14ac:dyDescent="0.25">
      <c r="A10" s="1" t="s">
        <v>5</v>
      </c>
      <c r="B10" s="3">
        <v>81.53</v>
      </c>
      <c r="C10" s="3">
        <v>4.8899999999999997</v>
      </c>
      <c r="D10" s="3">
        <v>27.17</v>
      </c>
      <c r="E10" s="3">
        <v>113.59</v>
      </c>
      <c r="G10" s="10">
        <f>B1</f>
        <v>7.9880000000000007E-2</v>
      </c>
      <c r="I10" s="18">
        <f t="shared" ref="I10:I39" si="0">(B10*G10)+B10</f>
        <v>88.0426164</v>
      </c>
      <c r="J10" s="18">
        <f t="shared" ref="J10:J39" si="1">(C10*G10)+C10</f>
        <v>5.2806131999999995</v>
      </c>
      <c r="K10" s="18">
        <f t="shared" ref="K10:K39" si="2">I10+J10</f>
        <v>93.323229600000005</v>
      </c>
      <c r="L10" s="18">
        <f>(D10*G10)+D10</f>
        <v>29.3403396</v>
      </c>
      <c r="M10" s="18">
        <f>I10+J10+L10</f>
        <v>122.66356920000001</v>
      </c>
      <c r="N10" t="s">
        <v>65</v>
      </c>
    </row>
    <row r="11" spans="1:14" x14ac:dyDescent="0.25">
      <c r="A11" s="1" t="s">
        <v>6</v>
      </c>
      <c r="B11" s="3">
        <v>4.2</v>
      </c>
      <c r="C11" s="3">
        <v>0.25</v>
      </c>
      <c r="D11" s="3">
        <v>1.38</v>
      </c>
      <c r="E11" s="3">
        <v>5.83</v>
      </c>
      <c r="G11" s="10">
        <f>B1</f>
        <v>7.9880000000000007E-2</v>
      </c>
      <c r="I11" s="18">
        <f t="shared" si="0"/>
        <v>4.5354960000000002</v>
      </c>
      <c r="J11" s="18">
        <v>0.26</v>
      </c>
      <c r="K11" s="18">
        <f t="shared" si="2"/>
        <v>4.795496</v>
      </c>
      <c r="L11" s="18">
        <f>(D11*G11)+D11</f>
        <v>1.4902343999999998</v>
      </c>
      <c r="M11" s="18">
        <f>I11+J11+L11</f>
        <v>6.2857304000000003</v>
      </c>
      <c r="N11" t="s">
        <v>65</v>
      </c>
    </row>
    <row r="12" spans="1:14" x14ac:dyDescent="0.25">
      <c r="A12" s="1" t="s">
        <v>7</v>
      </c>
      <c r="G12" s="10">
        <f>B1</f>
        <v>7.9880000000000007E-2</v>
      </c>
    </row>
    <row r="13" spans="1:14" x14ac:dyDescent="0.25">
      <c r="A13" s="1" t="s">
        <v>8</v>
      </c>
      <c r="B13" s="3">
        <v>27.21</v>
      </c>
      <c r="C13" s="3">
        <v>1.63</v>
      </c>
      <c r="D13" s="3">
        <v>9.07</v>
      </c>
      <c r="E13" s="3">
        <v>37.909999999999997</v>
      </c>
      <c r="G13" s="10">
        <f>B1</f>
        <v>7.9880000000000007E-2</v>
      </c>
      <c r="I13" s="18">
        <f t="shared" si="0"/>
        <v>29.3835348</v>
      </c>
      <c r="J13" s="18">
        <f t="shared" si="1"/>
        <v>1.7602043999999999</v>
      </c>
      <c r="K13" s="18">
        <f t="shared" si="2"/>
        <v>31.143739199999999</v>
      </c>
      <c r="L13" s="18">
        <v>9.8000000000000007</v>
      </c>
      <c r="M13" s="18">
        <f>I13+J13+L13</f>
        <v>40.943739199999996</v>
      </c>
      <c r="N13" t="s">
        <v>65</v>
      </c>
    </row>
    <row r="14" spans="1:14" x14ac:dyDescent="0.25">
      <c r="A14" s="1" t="s">
        <v>9</v>
      </c>
      <c r="G14" s="10">
        <f>B1</f>
        <v>7.9880000000000007E-2</v>
      </c>
    </row>
    <row r="15" spans="1:14" x14ac:dyDescent="0.25">
      <c r="G15" s="10">
        <f>B1</f>
        <v>7.9880000000000007E-2</v>
      </c>
    </row>
    <row r="16" spans="1:14" x14ac:dyDescent="0.25">
      <c r="A16" s="1" t="s">
        <v>10</v>
      </c>
      <c r="G16" s="10">
        <f>B1</f>
        <v>7.9880000000000007E-2</v>
      </c>
    </row>
    <row r="17" spans="1:14" x14ac:dyDescent="0.25">
      <c r="B17" s="3">
        <v>78.099999999999994</v>
      </c>
      <c r="C17" s="3">
        <v>4.6900000000000004</v>
      </c>
      <c r="D17" s="3">
        <v>31.9</v>
      </c>
      <c r="E17" s="3">
        <v>114.69</v>
      </c>
      <c r="G17" s="10">
        <f>B1</f>
        <v>7.9880000000000007E-2</v>
      </c>
      <c r="I17" s="18">
        <f t="shared" si="0"/>
        <v>84.338628</v>
      </c>
      <c r="J17" s="18">
        <f t="shared" si="1"/>
        <v>5.0646372000000008</v>
      </c>
      <c r="K17" s="18">
        <f t="shared" si="2"/>
        <v>89.403265200000007</v>
      </c>
      <c r="L17" s="18">
        <f>(D17*G17)+D17</f>
        <v>34.448172</v>
      </c>
      <c r="M17" s="18">
        <f>I17+J17+L17</f>
        <v>123.85143720000001</v>
      </c>
      <c r="N17" t="s">
        <v>65</v>
      </c>
    </row>
    <row r="18" spans="1:14" x14ac:dyDescent="0.25">
      <c r="A18" s="1" t="s">
        <v>11</v>
      </c>
      <c r="B18" s="3">
        <v>127.4</v>
      </c>
      <c r="C18" s="3">
        <v>7.64</v>
      </c>
      <c r="D18" s="3">
        <v>52.05</v>
      </c>
      <c r="E18" s="3">
        <v>187.09</v>
      </c>
      <c r="G18" s="10">
        <f>B1</f>
        <v>7.9880000000000007E-2</v>
      </c>
      <c r="I18" s="18">
        <f t="shared" si="0"/>
        <v>137.57671200000001</v>
      </c>
      <c r="J18" s="18">
        <f t="shared" si="1"/>
        <v>8.2502832000000001</v>
      </c>
      <c r="K18" s="18">
        <f t="shared" si="2"/>
        <v>145.82699520000003</v>
      </c>
      <c r="L18" s="18">
        <v>56.2</v>
      </c>
      <c r="M18" s="18">
        <f>I18+J18+L18</f>
        <v>202.02699520000004</v>
      </c>
      <c r="N18" t="s">
        <v>65</v>
      </c>
    </row>
    <row r="19" spans="1:14" x14ac:dyDescent="0.25">
      <c r="A19" s="1" t="s">
        <v>12</v>
      </c>
      <c r="B19" s="3">
        <v>184.63</v>
      </c>
      <c r="C19" s="3">
        <v>11.08</v>
      </c>
      <c r="D19" s="3">
        <v>75.400000000000006</v>
      </c>
      <c r="E19" s="3">
        <v>271.11</v>
      </c>
      <c r="G19" s="10">
        <f>B1</f>
        <v>7.9880000000000007E-2</v>
      </c>
      <c r="I19" s="18">
        <f t="shared" si="0"/>
        <v>199.3782444</v>
      </c>
      <c r="J19" s="18">
        <v>11.96</v>
      </c>
      <c r="K19" s="18">
        <f t="shared" si="2"/>
        <v>211.33824440000001</v>
      </c>
      <c r="L19" s="18">
        <v>81.430000000000007</v>
      </c>
      <c r="M19" s="18">
        <f>I19+J19+L19</f>
        <v>292.76824440000001</v>
      </c>
      <c r="N19" t="s">
        <v>65</v>
      </c>
    </row>
    <row r="20" spans="1:14" x14ac:dyDescent="0.25">
      <c r="A20" s="1" t="s">
        <v>13</v>
      </c>
      <c r="B20" s="3">
        <v>255.6</v>
      </c>
      <c r="C20" s="3">
        <v>15.33</v>
      </c>
      <c r="D20" s="3">
        <v>104.4</v>
      </c>
      <c r="E20" s="3">
        <v>375.33</v>
      </c>
      <c r="G20" s="10">
        <f>B1</f>
        <v>7.9880000000000007E-2</v>
      </c>
      <c r="I20" s="18">
        <f t="shared" si="0"/>
        <v>276.01732800000002</v>
      </c>
      <c r="J20" s="18">
        <f t="shared" si="1"/>
        <v>16.5545604</v>
      </c>
      <c r="K20" s="18">
        <f t="shared" si="2"/>
        <v>292.57188840000003</v>
      </c>
      <c r="L20" s="18">
        <f t="shared" ref="L20:L28" si="3">(D20*G20)+D20</f>
        <v>112.73947200000001</v>
      </c>
      <c r="M20" s="18">
        <f>I20+J20+L20</f>
        <v>405.31136040000001</v>
      </c>
      <c r="N20" t="s">
        <v>65</v>
      </c>
    </row>
    <row r="21" spans="1:14" x14ac:dyDescent="0.25">
      <c r="A21" s="1" t="s">
        <v>14</v>
      </c>
      <c r="B21" s="3">
        <v>340.86</v>
      </c>
      <c r="C21" s="3">
        <v>20.45</v>
      </c>
      <c r="D21" s="3">
        <v>139.21</v>
      </c>
      <c r="E21" s="3">
        <v>500.52</v>
      </c>
      <c r="G21" s="10">
        <f>B1</f>
        <v>7.9880000000000007E-2</v>
      </c>
      <c r="I21" s="18">
        <f t="shared" si="0"/>
        <v>368.08789680000001</v>
      </c>
      <c r="J21" s="18">
        <f t="shared" si="1"/>
        <v>22.083545999999998</v>
      </c>
      <c r="K21" s="18">
        <f t="shared" si="2"/>
        <v>390.17144280000002</v>
      </c>
      <c r="L21" s="18">
        <f t="shared" si="3"/>
        <v>150.33009480000001</v>
      </c>
      <c r="M21" s="18">
        <f>I21+J21+L21</f>
        <v>540.50153760000001</v>
      </c>
      <c r="N21" t="s">
        <v>65</v>
      </c>
    </row>
    <row r="22" spans="1:14" x14ac:dyDescent="0.25">
      <c r="A22" s="1" t="s">
        <v>15</v>
      </c>
      <c r="B22" s="3">
        <v>440.35</v>
      </c>
      <c r="C22" s="3">
        <v>26.42</v>
      </c>
      <c r="D22" s="3">
        <v>179.87</v>
      </c>
      <c r="E22" s="3">
        <v>646.64</v>
      </c>
      <c r="G22" s="10">
        <f>B1</f>
        <v>7.9880000000000007E-2</v>
      </c>
      <c r="I22" s="18">
        <f t="shared" si="0"/>
        <v>475.52515800000003</v>
      </c>
      <c r="J22" s="18">
        <v>28.52</v>
      </c>
      <c r="K22" s="18">
        <f t="shared" si="2"/>
        <v>504.04515800000001</v>
      </c>
      <c r="L22" s="18">
        <f t="shared" si="3"/>
        <v>194.23801560000001</v>
      </c>
      <c r="M22" s="18">
        <v>698.29</v>
      </c>
      <c r="N22" t="s">
        <v>65</v>
      </c>
    </row>
    <row r="23" spans="1:14" x14ac:dyDescent="0.25">
      <c r="A23" s="1" t="s">
        <v>16</v>
      </c>
      <c r="B23" s="3">
        <v>553.89</v>
      </c>
      <c r="C23" s="3">
        <v>33.229999999999997</v>
      </c>
      <c r="D23" s="3">
        <v>226.24</v>
      </c>
      <c r="E23" s="3">
        <v>813.36</v>
      </c>
      <c r="G23" s="10">
        <f>B1</f>
        <v>7.9880000000000007E-2</v>
      </c>
      <c r="I23" s="18">
        <v>598.14</v>
      </c>
      <c r="J23" s="18">
        <v>35.880000000000003</v>
      </c>
      <c r="K23" s="18">
        <f t="shared" si="2"/>
        <v>634.02</v>
      </c>
      <c r="L23" s="18">
        <f t="shared" si="3"/>
        <v>244.31205120000001</v>
      </c>
      <c r="M23" s="18">
        <f>I23+J23+L23</f>
        <v>878.33205120000002</v>
      </c>
      <c r="N23" t="s">
        <v>65</v>
      </c>
    </row>
    <row r="24" spans="1:14" x14ac:dyDescent="0.25">
      <c r="A24" s="1" t="s">
        <v>17</v>
      </c>
      <c r="B24" s="3">
        <v>681.83</v>
      </c>
      <c r="C24" s="3">
        <v>40.909999999999997</v>
      </c>
      <c r="D24" s="3">
        <v>278.48</v>
      </c>
      <c r="E24" s="3">
        <v>1001.22</v>
      </c>
      <c r="G24" s="10">
        <f>B1</f>
        <v>7.9880000000000007E-2</v>
      </c>
      <c r="I24" s="18">
        <f t="shared" si="0"/>
        <v>736.29458040000009</v>
      </c>
      <c r="J24" s="18">
        <f t="shared" si="1"/>
        <v>44.1778908</v>
      </c>
      <c r="K24" s="18">
        <f t="shared" si="2"/>
        <v>780.47247120000009</v>
      </c>
      <c r="L24" s="18">
        <f t="shared" si="3"/>
        <v>300.72498240000004</v>
      </c>
      <c r="M24" s="18">
        <v>1081.19</v>
      </c>
      <c r="N24" t="s">
        <v>65</v>
      </c>
    </row>
    <row r="25" spans="1:14" x14ac:dyDescent="0.25">
      <c r="A25" s="1" t="s">
        <v>18</v>
      </c>
      <c r="B25" s="3">
        <v>823.9</v>
      </c>
      <c r="C25" s="3">
        <v>49.43</v>
      </c>
      <c r="D25" s="3">
        <v>336.52</v>
      </c>
      <c r="E25" s="3">
        <v>1209.8499999999999</v>
      </c>
      <c r="G25" s="10">
        <f>B1</f>
        <v>7.9880000000000007E-2</v>
      </c>
      <c r="I25" s="18">
        <f t="shared" si="0"/>
        <v>889.71313199999997</v>
      </c>
      <c r="J25" s="18">
        <f t="shared" si="1"/>
        <v>53.378468400000003</v>
      </c>
      <c r="K25" s="18">
        <f t="shared" si="2"/>
        <v>943.09160039999995</v>
      </c>
      <c r="L25" s="18">
        <f t="shared" si="3"/>
        <v>363.4012176</v>
      </c>
      <c r="M25" s="18">
        <f>I25+J25+L25</f>
        <v>1306.4928179999999</v>
      </c>
      <c r="N25" t="s">
        <v>65</v>
      </c>
    </row>
    <row r="26" spans="1:14" x14ac:dyDescent="0.25">
      <c r="A26" s="1" t="s">
        <v>19</v>
      </c>
      <c r="B26" s="3">
        <v>1036.95</v>
      </c>
      <c r="C26" s="3">
        <v>62.21</v>
      </c>
      <c r="D26" s="3">
        <v>423.52</v>
      </c>
      <c r="E26" s="3">
        <v>1522.68</v>
      </c>
      <c r="G26" s="10">
        <f>B1</f>
        <v>7.9880000000000007E-2</v>
      </c>
      <c r="I26" s="18">
        <f t="shared" si="0"/>
        <v>1119.7815660000001</v>
      </c>
      <c r="J26" s="18">
        <v>67.17</v>
      </c>
      <c r="K26" s="18">
        <f t="shared" si="2"/>
        <v>1186.9515660000002</v>
      </c>
      <c r="L26" s="18">
        <f t="shared" si="3"/>
        <v>457.35077760000001</v>
      </c>
      <c r="M26" s="18">
        <f>I26+J26+L26</f>
        <v>1644.3023436000003</v>
      </c>
      <c r="N26" t="s">
        <v>65</v>
      </c>
    </row>
    <row r="27" spans="1:14" x14ac:dyDescent="0.25">
      <c r="A27" s="1" t="s">
        <v>20</v>
      </c>
      <c r="B27" s="3">
        <v>1246.54</v>
      </c>
      <c r="C27" s="3">
        <v>74.790000000000006</v>
      </c>
      <c r="D27" s="3">
        <v>613.97</v>
      </c>
      <c r="E27" s="3">
        <v>1935.3</v>
      </c>
      <c r="G27" s="10">
        <f>B1</f>
        <v>7.9880000000000007E-2</v>
      </c>
      <c r="I27" s="18">
        <f t="shared" si="0"/>
        <v>1346.1136151999999</v>
      </c>
      <c r="J27" s="18">
        <v>80.760000000000005</v>
      </c>
      <c r="K27" s="18">
        <f t="shared" si="2"/>
        <v>1426.8736151999999</v>
      </c>
      <c r="L27" s="18">
        <f t="shared" si="3"/>
        <v>663.0139236</v>
      </c>
      <c r="M27" s="18">
        <v>2089.88</v>
      </c>
      <c r="N27" t="s">
        <v>65</v>
      </c>
    </row>
    <row r="28" spans="1:14" x14ac:dyDescent="0.25">
      <c r="A28" s="1" t="s">
        <v>21</v>
      </c>
      <c r="B28" s="3">
        <v>1506.48</v>
      </c>
      <c r="C28" s="3">
        <v>90.38</v>
      </c>
      <c r="D28" s="3">
        <v>884.75</v>
      </c>
      <c r="E28" s="3">
        <v>2481.61</v>
      </c>
      <c r="G28" s="10">
        <f>B1</f>
        <v>7.9880000000000007E-2</v>
      </c>
      <c r="I28" s="18">
        <f t="shared" si="0"/>
        <v>1626.8176224000001</v>
      </c>
      <c r="J28" s="18">
        <v>97.59</v>
      </c>
      <c r="K28" s="18">
        <f t="shared" si="2"/>
        <v>1724.4076224</v>
      </c>
      <c r="L28" s="18">
        <f t="shared" si="3"/>
        <v>955.42382999999995</v>
      </c>
      <c r="M28" s="18">
        <f t="shared" ref="M28:M33" si="4">I28+J28+L28</f>
        <v>2679.8314523999998</v>
      </c>
      <c r="N28" t="s">
        <v>65</v>
      </c>
    </row>
    <row r="29" spans="1:14" x14ac:dyDescent="0.25">
      <c r="A29" s="1" t="s">
        <v>22</v>
      </c>
      <c r="B29" s="3">
        <v>1631.56</v>
      </c>
      <c r="C29" s="3">
        <v>97.89</v>
      </c>
      <c r="D29" s="3">
        <v>1142.74</v>
      </c>
      <c r="E29" s="3">
        <v>2872.19</v>
      </c>
      <c r="G29" s="10">
        <f>B1</f>
        <v>7.9880000000000007E-2</v>
      </c>
      <c r="I29" s="18">
        <f t="shared" si="0"/>
        <v>1761.8890128</v>
      </c>
      <c r="J29" s="18">
        <f t="shared" si="1"/>
        <v>105.7094532</v>
      </c>
      <c r="K29" s="18">
        <f t="shared" si="2"/>
        <v>1867.5984660000001</v>
      </c>
      <c r="L29" s="18">
        <v>1234.01</v>
      </c>
      <c r="M29" s="18">
        <f t="shared" si="4"/>
        <v>3101.6084660000001</v>
      </c>
      <c r="N29" t="s">
        <v>65</v>
      </c>
    </row>
    <row r="30" spans="1:14" x14ac:dyDescent="0.25">
      <c r="A30" s="1" t="s">
        <v>23</v>
      </c>
      <c r="B30" s="3">
        <v>1901.2</v>
      </c>
      <c r="C30" s="3">
        <v>114.06</v>
      </c>
      <c r="D30" s="3">
        <v>1555.52</v>
      </c>
      <c r="E30" s="3">
        <v>3570.78</v>
      </c>
      <c r="G30" s="10">
        <f>B1</f>
        <v>7.9880000000000007E-2</v>
      </c>
      <c r="I30" s="18">
        <f t="shared" si="0"/>
        <v>2053.0678560000001</v>
      </c>
      <c r="J30" s="18">
        <f t="shared" si="1"/>
        <v>123.1711128</v>
      </c>
      <c r="K30" s="18">
        <f t="shared" si="2"/>
        <v>2176.2389688000003</v>
      </c>
      <c r="L30" s="18">
        <f>(D30*G30)+D30</f>
        <v>1679.7749375999999</v>
      </c>
      <c r="M30" s="18">
        <f t="shared" si="4"/>
        <v>3856.0139064000005</v>
      </c>
      <c r="N30" t="s">
        <v>65</v>
      </c>
    </row>
    <row r="31" spans="1:14" x14ac:dyDescent="0.25">
      <c r="A31" s="1" t="s">
        <v>24</v>
      </c>
      <c r="B31" s="3">
        <v>2376.4499999999998</v>
      </c>
      <c r="C31" s="3">
        <v>142.58000000000001</v>
      </c>
      <c r="D31" s="3">
        <v>1944.36</v>
      </c>
      <c r="E31" s="3">
        <v>4463.3900000000003</v>
      </c>
      <c r="G31" s="10">
        <f>B1</f>
        <v>7.9880000000000007E-2</v>
      </c>
      <c r="I31" s="18">
        <f t="shared" si="0"/>
        <v>2566.2808259999997</v>
      </c>
      <c r="J31" s="18">
        <v>153.96</v>
      </c>
      <c r="K31" s="18">
        <f t="shared" si="2"/>
        <v>2720.2408259999997</v>
      </c>
      <c r="L31" s="18">
        <v>2099.67</v>
      </c>
      <c r="M31" s="18">
        <f t="shared" si="4"/>
        <v>4819.9108259999994</v>
      </c>
      <c r="N31" t="s">
        <v>65</v>
      </c>
    </row>
    <row r="32" spans="1:14" x14ac:dyDescent="0.25">
      <c r="A32" s="1" t="s">
        <v>25</v>
      </c>
      <c r="B32" s="3">
        <v>2970.66</v>
      </c>
      <c r="C32" s="3">
        <v>178.23</v>
      </c>
      <c r="D32" s="3">
        <v>2430.5300000000002</v>
      </c>
      <c r="E32" s="3">
        <v>5579.42</v>
      </c>
      <c r="G32" s="10">
        <f>B1</f>
        <v>7.9880000000000007E-2</v>
      </c>
      <c r="I32" s="18">
        <f t="shared" si="0"/>
        <v>3207.9563208</v>
      </c>
      <c r="J32" s="18">
        <v>192.45</v>
      </c>
      <c r="K32" s="18">
        <f t="shared" si="2"/>
        <v>3400.4063207999998</v>
      </c>
      <c r="L32" s="18">
        <v>2624.67</v>
      </c>
      <c r="M32" s="18">
        <f t="shared" si="4"/>
        <v>6025.0763207999998</v>
      </c>
      <c r="N32" t="s">
        <v>65</v>
      </c>
    </row>
    <row r="33" spans="1:14" x14ac:dyDescent="0.25">
      <c r="A33" s="1" t="s">
        <v>26</v>
      </c>
      <c r="B33" s="3">
        <v>16.18</v>
      </c>
      <c r="C33" s="3">
        <v>0.97</v>
      </c>
      <c r="D33" s="3">
        <v>5.39</v>
      </c>
      <c r="E33" s="3">
        <v>22.54</v>
      </c>
      <c r="G33" s="10">
        <f>B1</f>
        <v>7.9880000000000007E-2</v>
      </c>
      <c r="I33" s="18">
        <f t="shared" si="0"/>
        <v>17.472458400000001</v>
      </c>
      <c r="J33" s="18">
        <f t="shared" si="1"/>
        <v>1.0474836000000001</v>
      </c>
      <c r="K33" s="18">
        <f t="shared" si="2"/>
        <v>18.519942</v>
      </c>
      <c r="L33" s="18">
        <f>(D33*G33)+D33</f>
        <v>5.8205532</v>
      </c>
      <c r="M33" s="18">
        <f t="shared" si="4"/>
        <v>24.340495199999999</v>
      </c>
      <c r="N33" t="s">
        <v>65</v>
      </c>
    </row>
    <row r="34" spans="1:14" x14ac:dyDescent="0.25">
      <c r="A34" s="1" t="s">
        <v>27</v>
      </c>
      <c r="G34" s="10">
        <f>B1</f>
        <v>7.9880000000000007E-2</v>
      </c>
    </row>
    <row r="35" spans="1:14" x14ac:dyDescent="0.25">
      <c r="A35" s="1" t="s">
        <v>28</v>
      </c>
      <c r="B35" s="3">
        <v>65.19</v>
      </c>
      <c r="C35" s="3">
        <v>3.91</v>
      </c>
      <c r="D35" s="3">
        <v>21.73</v>
      </c>
      <c r="E35" s="3">
        <v>90.83</v>
      </c>
      <c r="G35" s="10">
        <f>B1</f>
        <v>7.9880000000000007E-2</v>
      </c>
      <c r="I35" s="18">
        <f t="shared" si="0"/>
        <v>70.397377199999994</v>
      </c>
      <c r="J35" s="18">
        <f t="shared" si="1"/>
        <v>4.2223307999999999</v>
      </c>
      <c r="K35" s="18">
        <f t="shared" si="2"/>
        <v>74.619707999999989</v>
      </c>
      <c r="L35" s="18">
        <f>(D35*G35)+D35</f>
        <v>23.465792400000002</v>
      </c>
      <c r="M35" s="18">
        <f>I35+J35+L35</f>
        <v>98.085500399999987</v>
      </c>
      <c r="N35" t="s">
        <v>65</v>
      </c>
    </row>
    <row r="36" spans="1:14" x14ac:dyDescent="0.25">
      <c r="A36" s="1" t="s">
        <v>29</v>
      </c>
      <c r="B36" s="3">
        <v>20.22</v>
      </c>
      <c r="C36" s="3">
        <v>1.21</v>
      </c>
      <c r="D36" s="3">
        <v>6.75</v>
      </c>
      <c r="E36" s="3">
        <v>28.18</v>
      </c>
      <c r="G36" s="10">
        <f>B1</f>
        <v>7.9880000000000007E-2</v>
      </c>
      <c r="I36" s="18">
        <f t="shared" si="0"/>
        <v>21.835173599999997</v>
      </c>
      <c r="J36" s="18">
        <v>1.31</v>
      </c>
      <c r="K36" s="18">
        <f t="shared" si="2"/>
        <v>23.145173599999996</v>
      </c>
      <c r="L36" s="18">
        <f>(D36*G36)+D36</f>
        <v>7.2891899999999996</v>
      </c>
      <c r="M36" s="18">
        <v>30.44</v>
      </c>
      <c r="N36" t="s">
        <v>65</v>
      </c>
    </row>
    <row r="37" spans="1:14" x14ac:dyDescent="0.25">
      <c r="A37" s="1" t="s">
        <v>30</v>
      </c>
      <c r="G37" s="10">
        <f>B1</f>
        <v>7.9880000000000007E-2</v>
      </c>
    </row>
    <row r="38" spans="1:14" x14ac:dyDescent="0.25">
      <c r="A38" s="1" t="s">
        <v>31</v>
      </c>
      <c r="B38" s="3">
        <v>17.149999999999999</v>
      </c>
      <c r="C38" s="3">
        <v>1.03</v>
      </c>
      <c r="D38" s="3">
        <v>5.73</v>
      </c>
      <c r="E38" s="3">
        <v>23.91</v>
      </c>
      <c r="G38" s="10">
        <f>B1</f>
        <v>7.9880000000000007E-2</v>
      </c>
      <c r="I38" s="18">
        <f t="shared" si="0"/>
        <v>18.519942</v>
      </c>
      <c r="J38" s="18">
        <f t="shared" si="1"/>
        <v>1.1122764000000001</v>
      </c>
      <c r="K38" s="18">
        <f t="shared" si="2"/>
        <v>19.632218399999999</v>
      </c>
      <c r="L38" s="18">
        <v>6.18</v>
      </c>
      <c r="M38" s="18">
        <f t="shared" ref="M38:M44" si="5">I38+J38+L38</f>
        <v>25.812218399999999</v>
      </c>
      <c r="N38" t="s">
        <v>65</v>
      </c>
    </row>
    <row r="39" spans="1:14" x14ac:dyDescent="0.25">
      <c r="A39" s="1" t="s">
        <v>32</v>
      </c>
      <c r="B39" s="3">
        <v>13.67</v>
      </c>
      <c r="C39" s="3">
        <v>0.82</v>
      </c>
      <c r="D39" s="3">
        <v>4.55</v>
      </c>
      <c r="E39" s="3">
        <v>19.04</v>
      </c>
      <c r="G39" s="10">
        <f>B1</f>
        <v>7.9880000000000007E-2</v>
      </c>
      <c r="I39" s="18">
        <f t="shared" si="0"/>
        <v>14.761959600000001</v>
      </c>
      <c r="J39" s="18">
        <f t="shared" si="1"/>
        <v>0.8855016</v>
      </c>
      <c r="K39" s="18">
        <f t="shared" si="2"/>
        <v>15.6474612</v>
      </c>
      <c r="L39" s="18">
        <f>(D39*G39)+D39</f>
        <v>4.9134539999999998</v>
      </c>
      <c r="M39" s="18">
        <f t="shared" si="5"/>
        <v>20.5609152</v>
      </c>
      <c r="N39" t="s">
        <v>65</v>
      </c>
    </row>
    <row r="40" spans="1:14" x14ac:dyDescent="0.25">
      <c r="A40" s="1" t="s">
        <v>33</v>
      </c>
      <c r="B40" s="3">
        <v>81.53</v>
      </c>
      <c r="C40" s="3">
        <v>4.8899999999999997</v>
      </c>
      <c r="D40" s="3">
        <v>27.16</v>
      </c>
      <c r="E40" s="3">
        <v>113.58</v>
      </c>
      <c r="G40" s="10">
        <f>B1</f>
        <v>7.9880000000000007E-2</v>
      </c>
      <c r="I40" s="18">
        <f t="shared" ref="I40:I55" si="6">(B40*G40)+B40</f>
        <v>88.0426164</v>
      </c>
      <c r="J40" s="18">
        <f t="shared" ref="J40:J59" si="7">(C40*G40)+C40</f>
        <v>5.2806131999999995</v>
      </c>
      <c r="K40" s="18">
        <f t="shared" ref="K40:K59" si="8">I40+J40</f>
        <v>93.323229600000005</v>
      </c>
      <c r="L40" s="18">
        <f>(D40*G40)+D40</f>
        <v>29.3295408</v>
      </c>
      <c r="M40" s="18">
        <f t="shared" si="5"/>
        <v>122.65277040000001</v>
      </c>
      <c r="N40" t="s">
        <v>65</v>
      </c>
    </row>
    <row r="41" spans="1:14" x14ac:dyDescent="0.25">
      <c r="A41" s="1" t="s">
        <v>34</v>
      </c>
      <c r="B41" s="3">
        <v>17.149999999999999</v>
      </c>
      <c r="C41" s="3">
        <v>1.03</v>
      </c>
      <c r="D41" s="3">
        <v>5.73</v>
      </c>
      <c r="E41" s="3">
        <v>23.91</v>
      </c>
      <c r="G41" s="10">
        <f>B1</f>
        <v>7.9880000000000007E-2</v>
      </c>
      <c r="I41" s="18">
        <f t="shared" si="6"/>
        <v>18.519942</v>
      </c>
      <c r="J41" s="18">
        <f t="shared" si="7"/>
        <v>1.1122764000000001</v>
      </c>
      <c r="K41" s="18">
        <f t="shared" si="8"/>
        <v>19.632218399999999</v>
      </c>
      <c r="L41" s="18">
        <v>6.18</v>
      </c>
      <c r="M41" s="18">
        <f t="shared" si="5"/>
        <v>25.812218399999999</v>
      </c>
      <c r="N41" t="s">
        <v>65</v>
      </c>
    </row>
    <row r="42" spans="1:14" x14ac:dyDescent="0.25">
      <c r="A42" s="1" t="s">
        <v>35</v>
      </c>
      <c r="B42" s="3">
        <v>163.19</v>
      </c>
      <c r="C42" s="3">
        <v>9.7899999999999991</v>
      </c>
      <c r="D42" s="3">
        <v>54.4</v>
      </c>
      <c r="E42" s="3">
        <v>227.38</v>
      </c>
      <c r="G42" s="10">
        <f>B1</f>
        <v>7.9880000000000007E-2</v>
      </c>
      <c r="I42" s="18">
        <f t="shared" si="6"/>
        <v>176.22561719999999</v>
      </c>
      <c r="J42" s="18">
        <f t="shared" si="7"/>
        <v>10.572025199999999</v>
      </c>
      <c r="K42" s="18">
        <f t="shared" si="8"/>
        <v>186.79764239999997</v>
      </c>
      <c r="L42" s="18">
        <v>58.74</v>
      </c>
      <c r="M42" s="18">
        <f t="shared" si="5"/>
        <v>245.53764239999998</v>
      </c>
      <c r="N42" t="s">
        <v>65</v>
      </c>
    </row>
    <row r="43" spans="1:14" x14ac:dyDescent="0.25">
      <c r="A43" s="1" t="s">
        <v>36</v>
      </c>
      <c r="B43" s="3">
        <v>326.38</v>
      </c>
      <c r="C43" s="3">
        <v>19.579999999999998</v>
      </c>
      <c r="D43" s="3">
        <v>108.8</v>
      </c>
      <c r="E43" s="3">
        <v>454.76</v>
      </c>
      <c r="G43" s="10">
        <f>B1</f>
        <v>7.9880000000000007E-2</v>
      </c>
      <c r="I43" s="18">
        <f t="shared" si="6"/>
        <v>352.45123439999998</v>
      </c>
      <c r="J43" s="18">
        <v>21.14</v>
      </c>
      <c r="K43" s="18">
        <f t="shared" si="8"/>
        <v>373.59123439999996</v>
      </c>
      <c r="L43" s="18">
        <f>(D43*G43)+D43</f>
        <v>117.490944</v>
      </c>
      <c r="M43" s="18">
        <f t="shared" si="5"/>
        <v>491.08217839999998</v>
      </c>
      <c r="N43" t="s">
        <v>65</v>
      </c>
    </row>
    <row r="44" spans="1:14" x14ac:dyDescent="0.25">
      <c r="A44" s="1" t="s">
        <v>37</v>
      </c>
      <c r="B44" s="3">
        <v>81.58</v>
      </c>
      <c r="C44" s="3">
        <v>4.8899999999999997</v>
      </c>
      <c r="D44" s="3">
        <v>27.21</v>
      </c>
      <c r="E44" s="3">
        <v>113.68</v>
      </c>
      <c r="G44" s="10">
        <f>B1</f>
        <v>7.9880000000000007E-2</v>
      </c>
      <c r="I44" s="18">
        <f t="shared" si="6"/>
        <v>88.096610400000003</v>
      </c>
      <c r="J44" s="18">
        <f t="shared" si="7"/>
        <v>5.2806131999999995</v>
      </c>
      <c r="K44" s="18">
        <f t="shared" si="8"/>
        <v>93.377223600000008</v>
      </c>
      <c r="L44" s="18">
        <v>29.39</v>
      </c>
      <c r="M44" s="18">
        <f t="shared" si="5"/>
        <v>122.76722360000001</v>
      </c>
      <c r="N44" t="s">
        <v>65</v>
      </c>
    </row>
    <row r="45" spans="1:14" x14ac:dyDescent="0.25">
      <c r="A45" s="1" t="s">
        <v>38</v>
      </c>
      <c r="G45" s="10">
        <f>B1</f>
        <v>7.9880000000000007E-2</v>
      </c>
    </row>
    <row r="46" spans="1:14" x14ac:dyDescent="0.25">
      <c r="A46" s="1" t="s">
        <v>39</v>
      </c>
      <c r="B46" s="3">
        <v>81.53</v>
      </c>
      <c r="C46" s="3">
        <v>4.8899999999999997</v>
      </c>
      <c r="D46" s="3">
        <v>27.16</v>
      </c>
      <c r="E46" s="3">
        <v>113.58</v>
      </c>
      <c r="G46" s="10">
        <f>B1</f>
        <v>7.9880000000000007E-2</v>
      </c>
      <c r="I46" s="18">
        <f t="shared" si="6"/>
        <v>88.0426164</v>
      </c>
      <c r="J46" s="18">
        <f t="shared" si="7"/>
        <v>5.2806131999999995</v>
      </c>
      <c r="K46" s="18">
        <f t="shared" si="8"/>
        <v>93.323229600000005</v>
      </c>
      <c r="L46" s="18">
        <f>(D46*G46)+D46</f>
        <v>29.3295408</v>
      </c>
      <c r="M46" s="18">
        <f>I46+J46+L46</f>
        <v>122.65277040000001</v>
      </c>
      <c r="N46" t="s">
        <v>65</v>
      </c>
    </row>
    <row r="47" spans="1:14" x14ac:dyDescent="0.25">
      <c r="A47" s="1" t="s">
        <v>40</v>
      </c>
      <c r="G47" s="10">
        <f>B1</f>
        <v>7.9880000000000007E-2</v>
      </c>
    </row>
    <row r="48" spans="1:14" x14ac:dyDescent="0.25">
      <c r="A48" s="1" t="s">
        <v>41</v>
      </c>
      <c r="B48" s="3">
        <v>244.72</v>
      </c>
      <c r="C48" s="3">
        <v>14.68</v>
      </c>
      <c r="D48" s="3">
        <v>81.569999999999993</v>
      </c>
      <c r="E48" s="3">
        <v>340.97</v>
      </c>
      <c r="G48" s="10">
        <f>B1</f>
        <v>7.9880000000000007E-2</v>
      </c>
      <c r="I48" s="18">
        <f t="shared" si="6"/>
        <v>264.26823360000003</v>
      </c>
      <c r="J48" s="18">
        <f t="shared" si="7"/>
        <v>15.8526384</v>
      </c>
      <c r="K48" s="18">
        <f t="shared" si="8"/>
        <v>280.12087200000002</v>
      </c>
      <c r="L48" s="18">
        <f>(D48*G48)+D48</f>
        <v>88.0858116</v>
      </c>
      <c r="M48" s="18">
        <f>I48+J48+L48</f>
        <v>368.20668360000002</v>
      </c>
      <c r="N48" t="s">
        <v>65</v>
      </c>
    </row>
    <row r="49" spans="1:14" x14ac:dyDescent="0.25">
      <c r="A49" s="1" t="s">
        <v>42</v>
      </c>
      <c r="G49" s="10">
        <f>B1</f>
        <v>7.9880000000000007E-2</v>
      </c>
    </row>
    <row r="50" spans="1:14" x14ac:dyDescent="0.25">
      <c r="A50" s="1" t="s">
        <v>43</v>
      </c>
      <c r="B50" s="3">
        <v>4.2</v>
      </c>
      <c r="C50" s="3">
        <v>0.25</v>
      </c>
      <c r="D50" s="3">
        <v>1.38</v>
      </c>
      <c r="E50" s="3">
        <v>5.83</v>
      </c>
      <c r="G50" s="10">
        <f>B1</f>
        <v>7.9880000000000007E-2</v>
      </c>
      <c r="I50" s="18">
        <f t="shared" si="6"/>
        <v>4.5354960000000002</v>
      </c>
      <c r="J50" s="18">
        <v>0.26</v>
      </c>
      <c r="K50" s="18">
        <f t="shared" si="8"/>
        <v>4.795496</v>
      </c>
      <c r="L50" s="18">
        <f>(D50*G50)+D50</f>
        <v>1.4902343999999998</v>
      </c>
      <c r="M50" s="18">
        <f>I50+J50+L50</f>
        <v>6.2857304000000003</v>
      </c>
      <c r="N50" t="s">
        <v>65</v>
      </c>
    </row>
    <row r="51" spans="1:14" x14ac:dyDescent="0.25">
      <c r="A51" s="1" t="s">
        <v>44</v>
      </c>
      <c r="B51" s="3">
        <v>4.2</v>
      </c>
      <c r="C51" s="3">
        <v>0.25</v>
      </c>
      <c r="D51" s="3">
        <v>1.38</v>
      </c>
      <c r="E51" s="3">
        <v>5.83</v>
      </c>
      <c r="G51" s="10">
        <f>B1</f>
        <v>7.9880000000000007E-2</v>
      </c>
      <c r="I51" s="18">
        <f t="shared" si="6"/>
        <v>4.5354960000000002</v>
      </c>
      <c r="J51" s="18">
        <v>0.26</v>
      </c>
      <c r="K51" s="18">
        <f t="shared" si="8"/>
        <v>4.795496</v>
      </c>
      <c r="L51" s="18">
        <f>(D51*G51)+D51</f>
        <v>1.4902343999999998</v>
      </c>
      <c r="M51" s="18">
        <f>I51+J51+L51</f>
        <v>6.2857304000000003</v>
      </c>
      <c r="N51" t="s">
        <v>65</v>
      </c>
    </row>
    <row r="52" spans="1:14" x14ac:dyDescent="0.25">
      <c r="A52" s="1" t="s">
        <v>45</v>
      </c>
    </row>
    <row r="53" spans="1:14" x14ac:dyDescent="0.25">
      <c r="B53" s="3">
        <v>5.01</v>
      </c>
      <c r="C53" s="3">
        <v>0.3</v>
      </c>
      <c r="D53" s="3">
        <v>1.67</v>
      </c>
      <c r="E53" s="3">
        <v>6.98</v>
      </c>
      <c r="G53" s="10">
        <f>B1</f>
        <v>7.9880000000000007E-2</v>
      </c>
      <c r="I53" s="18">
        <f t="shared" si="6"/>
        <v>5.4101987999999999</v>
      </c>
      <c r="J53" s="18">
        <v>0.33</v>
      </c>
      <c r="K53" s="18">
        <f t="shared" si="8"/>
        <v>5.7401987999999999</v>
      </c>
      <c r="L53" s="18">
        <f>(D53*G53)+D53</f>
        <v>1.8033995999999999</v>
      </c>
      <c r="M53" s="18">
        <f>I53+J53+L53</f>
        <v>7.5435983999999996</v>
      </c>
      <c r="N53" t="s">
        <v>65</v>
      </c>
    </row>
    <row r="54" spans="1:14" x14ac:dyDescent="0.25">
      <c r="A54" s="1" t="s">
        <v>46</v>
      </c>
      <c r="G54" s="10">
        <f>B1</f>
        <v>7.9880000000000007E-2</v>
      </c>
    </row>
    <row r="55" spans="1:14" x14ac:dyDescent="0.25">
      <c r="B55" s="3">
        <v>3.54</v>
      </c>
      <c r="C55" s="3">
        <v>0.21</v>
      </c>
      <c r="D55" s="3">
        <v>1.1599999999999999</v>
      </c>
      <c r="E55" s="3">
        <v>4.91</v>
      </c>
      <c r="G55" s="10">
        <f>B1</f>
        <v>7.9880000000000007E-2</v>
      </c>
      <c r="I55" s="18">
        <f t="shared" si="6"/>
        <v>3.8227752000000002</v>
      </c>
      <c r="J55" s="18">
        <f t="shared" si="7"/>
        <v>0.2267748</v>
      </c>
      <c r="K55" s="18">
        <v>4.05</v>
      </c>
      <c r="L55" s="18">
        <v>1.26</v>
      </c>
      <c r="M55" s="18">
        <f>I55+J55+L55</f>
        <v>5.3095499999999998</v>
      </c>
      <c r="N55" t="s">
        <v>65</v>
      </c>
    </row>
    <row r="56" spans="1:14" x14ac:dyDescent="0.25">
      <c r="A56" s="1" t="s">
        <v>47</v>
      </c>
      <c r="G56" s="10">
        <f>B1</f>
        <v>7.9880000000000007E-2</v>
      </c>
    </row>
    <row r="57" spans="1:14" x14ac:dyDescent="0.25">
      <c r="A57" s="1" t="s">
        <v>48</v>
      </c>
      <c r="B57" s="3">
        <v>14.89</v>
      </c>
      <c r="C57" s="3">
        <v>0.89</v>
      </c>
      <c r="D57" s="3">
        <v>5.57</v>
      </c>
      <c r="E57" s="3">
        <v>21.35</v>
      </c>
      <c r="G57" s="10">
        <f>B1</f>
        <v>7.9880000000000007E-2</v>
      </c>
      <c r="I57" s="18">
        <v>16.09</v>
      </c>
      <c r="J57" s="18">
        <f t="shared" si="7"/>
        <v>0.96109319999999998</v>
      </c>
      <c r="K57" s="18">
        <v>17.05</v>
      </c>
      <c r="L57" s="18">
        <v>6.02</v>
      </c>
      <c r="M57" s="18">
        <v>23.07</v>
      </c>
      <c r="N57" t="s">
        <v>65</v>
      </c>
    </row>
    <row r="58" spans="1:14" x14ac:dyDescent="0.25">
      <c r="A58" s="1" t="s">
        <v>49</v>
      </c>
      <c r="G58" s="10">
        <f>B1</f>
        <v>7.9880000000000007E-2</v>
      </c>
    </row>
    <row r="59" spans="1:14" x14ac:dyDescent="0.25">
      <c r="B59" s="3">
        <v>26.05</v>
      </c>
      <c r="C59" s="3">
        <v>1.56</v>
      </c>
      <c r="D59" s="3">
        <v>5.57</v>
      </c>
      <c r="E59" s="3">
        <v>33.18</v>
      </c>
      <c r="G59" s="10">
        <f>B1</f>
        <v>7.9880000000000007E-2</v>
      </c>
      <c r="I59" s="18">
        <v>28.14</v>
      </c>
      <c r="J59" s="18">
        <f t="shared" si="7"/>
        <v>1.6846128</v>
      </c>
      <c r="K59" s="18">
        <f t="shared" si="8"/>
        <v>29.824612800000001</v>
      </c>
      <c r="L59" s="18">
        <v>6.02</v>
      </c>
      <c r="M59" s="18">
        <f>I59+J59+L59</f>
        <v>35.8446128</v>
      </c>
      <c r="N59" t="s">
        <v>65</v>
      </c>
    </row>
    <row r="60" spans="1:14" x14ac:dyDescent="0.25">
      <c r="A60" s="1" t="s">
        <v>50</v>
      </c>
      <c r="G60" s="10">
        <f>B1</f>
        <v>7.9880000000000007E-2</v>
      </c>
    </row>
    <row r="61" spans="1:14" x14ac:dyDescent="0.25">
      <c r="A61" s="1" t="s">
        <v>51</v>
      </c>
      <c r="G61" s="10">
        <f>B1</f>
        <v>7.9880000000000007E-2</v>
      </c>
    </row>
    <row r="62" spans="1:14" x14ac:dyDescent="0.25">
      <c r="B62" s="3">
        <v>8.76</v>
      </c>
      <c r="C62" s="3">
        <v>0.53</v>
      </c>
      <c r="D62" s="3">
        <v>2.93</v>
      </c>
      <c r="E62" s="3">
        <v>12.22</v>
      </c>
      <c r="G62" s="10">
        <f>B1</f>
        <v>7.9880000000000007E-2</v>
      </c>
      <c r="I62" s="18">
        <v>9.4700000000000006</v>
      </c>
      <c r="J62" s="18">
        <f t="shared" ref="J62:J67" si="9">(C62*G62)+C62</f>
        <v>0.57233640000000008</v>
      </c>
      <c r="K62" s="18">
        <v>10.039999999999999</v>
      </c>
      <c r="L62" s="18">
        <v>3.17</v>
      </c>
      <c r="M62" s="18">
        <v>13.21</v>
      </c>
      <c r="N62" t="s">
        <v>65</v>
      </c>
    </row>
    <row r="63" spans="1:14" s="1" customFormat="1" x14ac:dyDescent="0.25">
      <c r="A63" s="1" t="s">
        <v>52</v>
      </c>
      <c r="B63" s="4"/>
      <c r="C63" s="4"/>
      <c r="D63" s="4"/>
      <c r="E63" s="4"/>
      <c r="G63" s="10">
        <f>B1</f>
        <v>7.9880000000000007E-2</v>
      </c>
      <c r="H63" s="7"/>
      <c r="I63" s="18"/>
      <c r="J63" s="18"/>
      <c r="K63" s="18"/>
      <c r="L63" s="18"/>
      <c r="M63" s="18"/>
    </row>
    <row r="64" spans="1:14" x14ac:dyDescent="0.25">
      <c r="B64" s="3">
        <v>15.2</v>
      </c>
      <c r="C64" s="3">
        <v>0.91</v>
      </c>
      <c r="D64" s="3">
        <v>5.08</v>
      </c>
      <c r="E64" s="3">
        <v>21.19</v>
      </c>
      <c r="G64" s="10">
        <f>B1</f>
        <v>7.9880000000000007E-2</v>
      </c>
      <c r="I64" s="18">
        <f t="shared" ref="I64:I66" si="10">(B64*G64)+B64</f>
        <v>16.414175999999998</v>
      </c>
      <c r="J64" s="18">
        <f t="shared" si="9"/>
        <v>0.98269080000000009</v>
      </c>
      <c r="K64" s="18">
        <v>17.39</v>
      </c>
      <c r="L64" s="18">
        <f>(D64*G64)+D64</f>
        <v>5.4857904</v>
      </c>
      <c r="M64" s="18">
        <f>I64+J64+L64</f>
        <v>22.882657199999997</v>
      </c>
      <c r="N64" t="s">
        <v>65</v>
      </c>
    </row>
    <row r="65" spans="1:14" s="1" customFormat="1" x14ac:dyDescent="0.25">
      <c r="A65" s="1" t="s">
        <v>53</v>
      </c>
      <c r="B65" s="4"/>
      <c r="C65" s="4"/>
      <c r="D65" s="4"/>
      <c r="E65" s="4"/>
      <c r="G65" s="10">
        <f>B1</f>
        <v>7.9880000000000007E-2</v>
      </c>
      <c r="H65" s="7"/>
      <c r="I65" s="18"/>
      <c r="J65" s="18"/>
      <c r="K65" s="18"/>
      <c r="L65" s="18"/>
      <c r="M65" s="18"/>
    </row>
    <row r="66" spans="1:14" x14ac:dyDescent="0.25">
      <c r="B66" s="3">
        <v>20.38</v>
      </c>
      <c r="C66" s="3">
        <v>1.22</v>
      </c>
      <c r="D66" s="3">
        <v>6.79</v>
      </c>
      <c r="E66" s="3">
        <v>28.39</v>
      </c>
      <c r="G66" s="10">
        <f>B1</f>
        <v>7.9880000000000007E-2</v>
      </c>
      <c r="I66" s="18">
        <f t="shared" si="10"/>
        <v>22.007954399999999</v>
      </c>
      <c r="J66" s="18">
        <f t="shared" si="9"/>
        <v>1.3174535999999999</v>
      </c>
      <c r="K66" s="18">
        <f t="shared" ref="K66:K67" si="11">I66+J66</f>
        <v>23.325407999999999</v>
      </c>
      <c r="L66" s="18">
        <f>(D66*G66)+D66</f>
        <v>7.3323852</v>
      </c>
      <c r="M66" s="18">
        <f>I66+J66+L66</f>
        <v>30.6577932</v>
      </c>
      <c r="N66" t="s">
        <v>65</v>
      </c>
    </row>
    <row r="67" spans="1:14" x14ac:dyDescent="0.25">
      <c r="A67" s="1" t="s">
        <v>54</v>
      </c>
      <c r="B67" s="3">
        <v>13.54</v>
      </c>
      <c r="C67" s="3">
        <v>0.81</v>
      </c>
      <c r="D67" s="3">
        <v>4.51</v>
      </c>
      <c r="E67" s="3">
        <v>18.86</v>
      </c>
      <c r="G67" s="10">
        <f>B1</f>
        <v>7.9880000000000007E-2</v>
      </c>
      <c r="I67" s="18">
        <v>14.63</v>
      </c>
      <c r="J67" s="18">
        <f t="shared" si="9"/>
        <v>0.87470280000000011</v>
      </c>
      <c r="K67" s="18">
        <f t="shared" si="11"/>
        <v>15.5047028</v>
      </c>
      <c r="L67" s="18">
        <f>(D67*G67)+D67</f>
        <v>4.8702588000000002</v>
      </c>
      <c r="M67" s="18">
        <f>I67+J67+L67</f>
        <v>20.374961599999999</v>
      </c>
      <c r="N67" s="19" t="s">
        <v>65</v>
      </c>
    </row>
    <row r="69" spans="1:14" x14ac:dyDescent="0.25">
      <c r="A69" s="1" t="s">
        <v>1</v>
      </c>
    </row>
  </sheetData>
  <mergeCells count="5">
    <mergeCell ref="H4:M4"/>
    <mergeCell ref="A3:E3"/>
    <mergeCell ref="G3:M3"/>
    <mergeCell ref="B5:E5"/>
    <mergeCell ref="I5:M5"/>
  </mergeCells>
  <pageMargins left="0.511811024" right="0.511811024" top="0.78740157499999996" bottom="0.78740157499999996" header="0.31496062000000002" footer="0.31496062000000002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BH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Duarte de Magalhães</dc:creator>
  <cp:lastModifiedBy>Melina Rebuzzi</cp:lastModifiedBy>
  <dcterms:created xsi:type="dcterms:W3CDTF">2016-12-09T20:56:23Z</dcterms:created>
  <dcterms:modified xsi:type="dcterms:W3CDTF">2017-01-02T12:01:18Z</dcterms:modified>
</cp:coreProperties>
</file>