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C:\Users\cartorio\Downloads\"/>
    </mc:Choice>
  </mc:AlternateContent>
  <xr:revisionPtr revIDLastSave="0" documentId="13_ncr:1_{7F49A15F-7B3A-45C7-B5A8-2BF294140C54}" xr6:coauthVersionLast="47" xr6:coauthVersionMax="47" xr10:uidLastSave="{00000000-0000-0000-0000-000000000000}"/>
  <bookViews>
    <workbookView xWindow="-120" yWindow="-120" windowWidth="24240" windowHeight="13140" xr2:uid="{00000000-000D-0000-FFFF-FFFF00000000}"/>
  </bookViews>
  <sheets>
    <sheet name="Capital 2023" sheetId="23" r:id="rId1"/>
    <sheet name="Arredondamento" sheetId="2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 i="24" l="1"/>
  <c r="M29" i="24"/>
  <c r="M28" i="24"/>
  <c r="M27" i="24"/>
  <c r="M26" i="24"/>
  <c r="M25" i="24"/>
  <c r="M16" i="24"/>
  <c r="M15" i="24"/>
  <c r="M13" i="24"/>
  <c r="M12" i="24"/>
  <c r="M10" i="24"/>
  <c r="M9" i="24"/>
  <c r="M7" i="24"/>
  <c r="M6" i="24"/>
  <c r="M4" i="24"/>
  <c r="P42" i="23"/>
  <c r="P17" i="23"/>
  <c r="P25" i="23"/>
  <c r="P29" i="23"/>
  <c r="P33" i="23"/>
  <c r="K87" i="23"/>
  <c r="P87" i="23" s="1"/>
  <c r="K85" i="23"/>
  <c r="P85" i="23" s="1"/>
  <c r="K84" i="23"/>
  <c r="P84" i="23" s="1"/>
  <c r="K81" i="23"/>
  <c r="P81" i="23" s="1"/>
  <c r="K80" i="23"/>
  <c r="P80" i="23" s="1"/>
  <c r="K79" i="23"/>
  <c r="P79" i="23" s="1"/>
  <c r="K78" i="23"/>
  <c r="P78" i="23" s="1"/>
  <c r="K75" i="23"/>
  <c r="P75" i="23" s="1"/>
  <c r="K73" i="23"/>
  <c r="P73" i="23" s="1"/>
  <c r="K72" i="23"/>
  <c r="P72" i="23" s="1"/>
  <c r="K69" i="23"/>
  <c r="P69" i="23" s="1"/>
  <c r="K67" i="23"/>
  <c r="P67" i="23" s="1"/>
  <c r="K65" i="23"/>
  <c r="P65" i="23" s="1"/>
  <c r="K64" i="23"/>
  <c r="P64" i="23" s="1"/>
  <c r="K60" i="23"/>
  <c r="P60" i="23" s="1"/>
  <c r="K57" i="23"/>
  <c r="P57" i="23" s="1"/>
  <c r="K56" i="23"/>
  <c r="P56" i="23" s="1"/>
  <c r="K54" i="23"/>
  <c r="P54" i="23" s="1"/>
  <c r="K53" i="23"/>
  <c r="P53" i="23" s="1"/>
  <c r="K51" i="23"/>
  <c r="P51" i="23" s="1"/>
  <c r="K50" i="23"/>
  <c r="P50" i="23" s="1"/>
  <c r="K49" i="23"/>
  <c r="P49" i="23" s="1"/>
  <c r="K44" i="23"/>
  <c r="P44" i="23" s="1"/>
  <c r="K42" i="23"/>
  <c r="K40" i="23"/>
  <c r="P40" i="23" s="1"/>
  <c r="K15" i="23"/>
  <c r="P15" i="23" s="1"/>
  <c r="K16" i="23"/>
  <c r="P16" i="23" s="1"/>
  <c r="K17" i="23"/>
  <c r="K18" i="23"/>
  <c r="P18" i="23" s="1"/>
  <c r="K19" i="23"/>
  <c r="P19" i="23" s="1"/>
  <c r="K20" i="23"/>
  <c r="P20" i="23" s="1"/>
  <c r="K21" i="23"/>
  <c r="P21" i="23" s="1"/>
  <c r="K22" i="23"/>
  <c r="P22" i="23" s="1"/>
  <c r="K23" i="23"/>
  <c r="P23" i="23" s="1"/>
  <c r="K24" i="23"/>
  <c r="P24" i="23" s="1"/>
  <c r="K25" i="23"/>
  <c r="K26" i="23"/>
  <c r="P26" i="23" s="1"/>
  <c r="K27" i="23"/>
  <c r="P27" i="23" s="1"/>
  <c r="K28" i="23"/>
  <c r="P28" i="23" s="1"/>
  <c r="K29" i="23"/>
  <c r="K30" i="23"/>
  <c r="P30" i="23" s="1"/>
  <c r="K31" i="23"/>
  <c r="P31" i="23" s="1"/>
  <c r="K32" i="23"/>
  <c r="P32" i="23" s="1"/>
  <c r="K33" i="23"/>
  <c r="K34" i="23"/>
  <c r="P34" i="23" s="1"/>
  <c r="K35" i="23"/>
  <c r="P35" i="23" s="1"/>
  <c r="K36" i="23"/>
  <c r="P36" i="23" s="1"/>
  <c r="K37" i="23"/>
  <c r="P37" i="23" s="1"/>
  <c r="K7" i="23"/>
  <c r="P7" i="23" s="1"/>
  <c r="K8" i="23"/>
  <c r="P8" i="23" s="1"/>
  <c r="K9" i="23"/>
  <c r="P9" i="23" s="1"/>
  <c r="K10" i="23"/>
  <c r="P10" i="23" s="1"/>
  <c r="K11" i="23"/>
  <c r="P11" i="23" s="1"/>
  <c r="K12" i="23"/>
  <c r="P12" i="23" s="1"/>
  <c r="K13" i="23"/>
  <c r="P13" i="23" s="1"/>
  <c r="K14" i="23"/>
  <c r="P14" i="23" s="1"/>
  <c r="K6" i="23"/>
  <c r="P6" i="23" s="1"/>
</calcChain>
</file>

<file path=xl/sharedStrings.xml><?xml version="1.0" encoding="utf-8"?>
<sst xmlns="http://schemas.openxmlformats.org/spreadsheetml/2006/main" count="237" uniqueCount="132">
  <si>
    <t>Tabela Tabelionato de Notas</t>
  </si>
  <si>
    <t xml:space="preserve">1. Escritura com valor declarado: </t>
  </si>
  <si>
    <t>Tabelião</t>
  </si>
  <si>
    <t>Estado</t>
  </si>
  <si>
    <t>Min. Público</t>
  </si>
  <si>
    <t>Reg. Civil</t>
  </si>
  <si>
    <t>Trib. Just.</t>
  </si>
  <si>
    <t>Sta. Casa</t>
  </si>
  <si>
    <t>a</t>
  </si>
  <si>
    <t>de</t>
  </si>
  <si>
    <t>até</t>
  </si>
  <si>
    <t>b</t>
  </si>
  <si>
    <t>c</t>
  </si>
  <si>
    <t>d</t>
  </si>
  <si>
    <t>e</t>
  </si>
  <si>
    <t>f</t>
  </si>
  <si>
    <t>g</t>
  </si>
  <si>
    <t>h</t>
  </si>
  <si>
    <t>i</t>
  </si>
  <si>
    <t>j</t>
  </si>
  <si>
    <t>k</t>
  </si>
  <si>
    <t>l</t>
  </si>
  <si>
    <t>m</t>
  </si>
  <si>
    <t>n</t>
  </si>
  <si>
    <t>o</t>
  </si>
  <si>
    <t>p</t>
  </si>
  <si>
    <t>q</t>
  </si>
  <si>
    <t>r</t>
  </si>
  <si>
    <t>s</t>
  </si>
  <si>
    <t>t</t>
  </si>
  <si>
    <t>u</t>
  </si>
  <si>
    <t>v</t>
  </si>
  <si>
    <t>w</t>
  </si>
  <si>
    <t>x</t>
  </si>
  <si>
    <t>y</t>
  </si>
  <si>
    <t>z</t>
  </si>
  <si>
    <t>z1</t>
  </si>
  <si>
    <t>z2</t>
  </si>
  <si>
    <t>z3</t>
  </si>
  <si>
    <t>z4</t>
  </si>
  <si>
    <t>z5</t>
  </si>
  <si>
    <t>z6</t>
  </si>
  <si>
    <t xml:space="preserve">1.1.- Considerar-se-á como escritura com valor declarado todos os instrumentos que versarem sobre imóveis, ou que tenham valor econômico. </t>
  </si>
  <si>
    <t>1.2</t>
  </si>
  <si>
    <t>Se a escritura pública instrumentalizar o primeiro título aquisitivo de imóvel em favor de beneficiário de regularização fundiária de interesse social, promovida no âmbito de programas de interesse social, sob gestão de órgãos ou entidades da administração pública direta ou indireta em área urbana ou rural, sempre independentemente do número de atos a serem praticados, sua natureza e valor do negócio jurídico.</t>
  </si>
  <si>
    <t>1.3</t>
  </si>
  <si>
    <t>Se a escritura pública instrumentalizar o contrato de aquisição e correspondentes garantias reais, que tenham por objeto imóvel financiado com recursos do FGTS ou integrante de programa habitacional de interesse social promovidos, total ou parcialmente, pela CDHU, COHAB, sociedades de economia mista, empresas públicas e empreendimentos habitacionais de interesse social, localizado em Zona Especial de Interesse Social – ZEIS, ou de outra forma definido pelo Município como de interesse social, executado em parceria público-privada ou por associações de moradia e cooperativas habitacionais, independentemente do número de atos a serem praticados, sua natureza e valor do negócio jurídico.</t>
  </si>
  <si>
    <t>1.4</t>
  </si>
  <si>
    <t>Se a escritura pública instrumentalizar a primeira alienação imobiliária e eventual hipoteca, alienação fiduciária ou outra garantia real em empreendimento habitacional de interesse social, localizado em Zona Especial de Interesse Social – ZEIS, ou de outra forma definido pelo Município como de interesse social, relativo a imóvel com valor não superior a 4.705 (quatro mil setecentos e cinco) UFESP, sempre independentemente do número de atos a serem praticados, sua natureza e valor do negócio jurídico.</t>
  </si>
  <si>
    <t>2.</t>
  </si>
  <si>
    <t>Procuração, substabelecimento ou revogação</t>
  </si>
  <si>
    <t>2.1</t>
  </si>
  <si>
    <t>Para fins previdenciários, isento de pagamento de quaisquer despesas</t>
  </si>
  <si>
    <t>Isento</t>
  </si>
  <si>
    <t>2.2</t>
  </si>
  <si>
    <t>2.2.1</t>
  </si>
  <si>
    <t>até 4 outorgantes</t>
  </si>
  <si>
    <t>2.2.2</t>
  </si>
  <si>
    <t>acima de 4 (cada outorgante adicional)</t>
  </si>
  <si>
    <t>2.2.3</t>
  </si>
  <si>
    <t>tratando-se de outorgante analfabeto</t>
  </si>
  <si>
    <t>2.3</t>
  </si>
  <si>
    <t>2.3.1</t>
  </si>
  <si>
    <t>2.3.2</t>
  </si>
  <si>
    <t>2.4</t>
  </si>
  <si>
    <t>2.4.1</t>
  </si>
  <si>
    <t>2.4.2</t>
  </si>
  <si>
    <t>Nota : Considera-se o casal apenas um outorgante</t>
  </si>
  <si>
    <t>3.</t>
  </si>
  <si>
    <t>Autenticação de cópias de documentos extraídas por meio reprográfico (por página)</t>
  </si>
  <si>
    <t>4.</t>
  </si>
  <si>
    <t>Reconhecimento de Firma, inclusive letras e sinal</t>
  </si>
  <si>
    <t>4.1</t>
  </si>
  <si>
    <t>por semelhança</t>
  </si>
  <si>
    <t>4.1.1</t>
  </si>
  <si>
    <t>em documentos sem valor econômico</t>
  </si>
  <si>
    <t>4.1.2</t>
  </si>
  <si>
    <t>em documentos com valor econômico</t>
  </si>
  <si>
    <t>4.2</t>
  </si>
  <si>
    <t>como  autêntica</t>
  </si>
  <si>
    <t>4.2.1</t>
  </si>
  <si>
    <t>em documentos com ou sem valor econômico</t>
  </si>
  <si>
    <t>5.</t>
  </si>
  <si>
    <t>Certidão ou traslado ou pública forma</t>
  </si>
  <si>
    <t>6.</t>
  </si>
  <si>
    <t>Escritura sem valor declarado</t>
  </si>
  <si>
    <t>6.1</t>
  </si>
  <si>
    <t>Para reconhecimento de filho, ou adoção, ou fins previdenciários, ou de dependência econômica</t>
  </si>
  <si>
    <t>6.2</t>
  </si>
  <si>
    <t>demais escrituras, desde que não tratadas nesta tabela</t>
  </si>
  <si>
    <t>7.</t>
  </si>
  <si>
    <t>Registro chancela mecânica</t>
  </si>
  <si>
    <t>8.</t>
  </si>
  <si>
    <t>Testamento</t>
  </si>
  <si>
    <t>8.1</t>
  </si>
  <si>
    <t>público sem conteúdo patrimonial, com ou sem revogação</t>
  </si>
  <si>
    <t>8.2</t>
  </si>
  <si>
    <t>público com ou sem revogação</t>
  </si>
  <si>
    <t>8.3</t>
  </si>
  <si>
    <t>cerrado, pela aprovação e encerramento</t>
  </si>
  <si>
    <t>8.4</t>
  </si>
  <si>
    <t>revogação de testamento</t>
  </si>
  <si>
    <t>9.</t>
  </si>
  <si>
    <t>Atas Notariais, sem reflexo econômico</t>
  </si>
  <si>
    <t>9.1</t>
  </si>
  <si>
    <t>pela primeira folha</t>
  </si>
  <si>
    <t>9.2</t>
  </si>
  <si>
    <t>por página adicional</t>
  </si>
  <si>
    <t>10.</t>
  </si>
  <si>
    <t>Escritura de Convenção de Condomínio</t>
  </si>
  <si>
    <t>Município</t>
  </si>
  <si>
    <t>TOTAL</t>
  </si>
  <si>
    <t xml:space="preserve"> com poderes para o foro em geral</t>
  </si>
  <si>
    <t xml:space="preserve"> outras procurações, sem valor economico</t>
  </si>
  <si>
    <t xml:space="preserve"> outras procurações, com valor economico</t>
  </si>
  <si>
    <t>Secretaria da Fazenda - VALOR TOTAL</t>
  </si>
  <si>
    <t xml:space="preserve"> Cart Prev Serv (art. 19, I, c, e II, b, Lei 11331/02)</t>
  </si>
  <si>
    <t xml:space="preserve"> Cart Prev Serv (art. 19, § único, 2, Lei 11331/02)</t>
  </si>
  <si>
    <t>CAPITAL</t>
  </si>
  <si>
    <t>ISSQN = (tabelião + MP) * 0,0204081633</t>
  </si>
  <si>
    <t xml:space="preserve">Secretaria da Fazenda </t>
  </si>
  <si>
    <t>Min. Públ.</t>
  </si>
  <si>
    <t>Valor 2022</t>
  </si>
  <si>
    <t>Autenticação de cópias</t>
  </si>
  <si>
    <t>Ajustado</t>
  </si>
  <si>
    <t>Rec. firma semelhança sem valor</t>
  </si>
  <si>
    <t>Rec. firma semelhança com valor</t>
  </si>
  <si>
    <t>Rec. firma autêntica</t>
  </si>
  <si>
    <t xml:space="preserve">Certidão ou traslado </t>
  </si>
  <si>
    <t>TABELA DA CAPITAL 2023</t>
  </si>
  <si>
    <t>Valor 2023</t>
  </si>
  <si>
    <t>Sugestão arredond.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</si>
</sst>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43" formatCode="_-* #,##0.00_-;\-* #,##0.00_-;_-* &quot;-&quot;??_-;_-@_-"/>
    <numFmt numFmtId="164" formatCode="_(* #,##0.00_);_(* \(#,##0.00\);_(* &quot;-&quot;??_);_(@_)"/>
    <numFmt numFmtId="165" formatCode="_(&quot;R$ &quot;* #,##0.00_);_(&quot;R$ &quot;* \(#,##0.00\);_(&quot;R$ &quot;* &quot;-&quot;??_);_(@_)"/>
    <numFmt numFmtId="166" formatCode="0.000"/>
    <numFmt numFmtId="167" formatCode="0.0%"/>
  </numFmts>
  <fonts count="22">
    <font>
      <sz val="11"/>
      <color theme="1"/>
      <name val="Calibri"/>
      <family val="2"/>
      <scheme val="minor"/>
    </font>
    <font>
      <b/>
      <sz val="11"/>
      <color theme="1"/>
      <name val="Calibri"/>
      <family val="2"/>
      <scheme val="minor"/>
    </font>
    <font>
      <sz val="10"/>
      <name val="Arial"/>
      <family val="2"/>
    </font>
    <font>
      <sz val="10"/>
      <color rgb="FFFF0000"/>
      <name val="Calibri"/>
      <family val="2"/>
      <scheme val="minor"/>
    </font>
    <font>
      <b/>
      <sz val="16"/>
      <color theme="1"/>
      <name val="Calibri"/>
      <family val="2"/>
      <scheme val="minor"/>
    </font>
    <font>
      <b/>
      <sz val="11"/>
      <color rgb="FFFF0000"/>
      <name val="Calibri"/>
      <family val="2"/>
      <scheme val="minor"/>
    </font>
    <font>
      <b/>
      <sz val="10"/>
      <name val="Arial"/>
      <family val="2"/>
    </font>
    <font>
      <sz val="11"/>
      <color theme="1"/>
      <name val="Calibri"/>
      <family val="2"/>
      <scheme val="minor"/>
    </font>
    <font>
      <b/>
      <sz val="14"/>
      <color rgb="FFFF0000"/>
      <name val="Calibri"/>
      <family val="2"/>
      <scheme val="minor"/>
    </font>
    <font>
      <sz val="10"/>
      <name val="Arial"/>
      <family val="2"/>
    </font>
    <font>
      <b/>
      <sz val="8"/>
      <name val="Arial"/>
      <family val="2"/>
    </font>
    <font>
      <sz val="8"/>
      <name val="Arial"/>
      <family val="2"/>
    </font>
    <font>
      <b/>
      <sz val="10"/>
      <name val="Arial "/>
    </font>
    <font>
      <sz val="10"/>
      <name val="Arial "/>
    </font>
    <font>
      <sz val="10"/>
      <color theme="1"/>
      <name val="Arial "/>
    </font>
    <font>
      <b/>
      <sz val="14"/>
      <name val="Calibri"/>
      <family val="2"/>
      <scheme val="minor"/>
    </font>
    <font>
      <sz val="10"/>
      <color rgb="FF000000"/>
      <name val="Calibri"/>
      <family val="2"/>
      <scheme val="minor"/>
    </font>
    <font>
      <b/>
      <sz val="14"/>
      <color theme="1"/>
      <name val="Calibri"/>
      <family val="2"/>
      <scheme val="minor"/>
    </font>
    <font>
      <b/>
      <sz val="12"/>
      <color theme="1"/>
      <name val="Calibri"/>
      <family val="2"/>
      <scheme val="minor"/>
    </font>
    <font>
      <sz val="14"/>
      <color theme="1"/>
      <name val="Calibri"/>
      <family val="2"/>
      <scheme val="minor"/>
    </font>
    <font>
      <sz val="14"/>
      <color rgb="FFFF0000"/>
      <name val="Calibri"/>
      <family val="2"/>
      <scheme val="minor"/>
    </font>
    <font>
      <sz val="12"/>
      <color theme="1"/>
      <name val="Calibri"/>
      <family val="2"/>
      <scheme val="minor"/>
    </font>
  </fonts>
  <fills count="6">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8"/>
      </left>
      <right style="medium">
        <color indexed="64"/>
      </right>
      <top style="thin">
        <color indexed="8"/>
      </top>
      <bottom style="thin">
        <color indexed="8"/>
      </bottom>
      <diagonal/>
    </border>
    <border>
      <left/>
      <right style="medium">
        <color indexed="64"/>
      </right>
      <top/>
      <bottom style="medium">
        <color indexed="64"/>
      </bottom>
      <diagonal/>
    </border>
    <border>
      <left/>
      <right style="medium">
        <color indexed="64"/>
      </right>
      <top style="medium">
        <color indexed="64"/>
      </top>
      <bottom/>
      <diagonal/>
    </border>
  </borders>
  <cellStyleXfs count="7">
    <xf numFmtId="0" fontId="0" fillId="0" borderId="0"/>
    <xf numFmtId="0" fontId="2" fillId="0" borderId="0"/>
    <xf numFmtId="164" fontId="2" fillId="0" borderId="0" applyFont="0" applyFill="0" applyBorder="0" applyAlignment="0" applyProtection="0"/>
    <xf numFmtId="0" fontId="9" fillId="0" borderId="0"/>
    <xf numFmtId="164" fontId="9"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cellStyleXfs>
  <cellXfs count="173">
    <xf numFmtId="0" fontId="0" fillId="0" borderId="0" xfId="0"/>
    <xf numFmtId="0" fontId="1" fillId="0" borderId="0" xfId="0" applyFont="1"/>
    <xf numFmtId="0" fontId="4" fillId="0" borderId="0" xfId="0" applyFont="1" applyAlignment="1">
      <alignment horizontal="center"/>
    </xf>
    <xf numFmtId="2" fontId="0" fillId="0" borderId="0" xfId="0" applyNumberFormat="1"/>
    <xf numFmtId="0" fontId="3" fillId="0" borderId="0" xfId="0" applyFont="1"/>
    <xf numFmtId="0" fontId="4" fillId="0" borderId="0" xfId="0" applyFont="1" applyAlignment="1">
      <alignment horizontal="right"/>
    </xf>
    <xf numFmtId="165" fontId="6" fillId="0" borderId="17" xfId="0" applyNumberFormat="1" applyFont="1" applyBorder="1" applyAlignment="1">
      <alignment horizontal="center" vertical="center" wrapText="1"/>
    </xf>
    <xf numFmtId="0" fontId="6" fillId="0" borderId="25" xfId="0" applyFont="1" applyBorder="1" applyAlignment="1">
      <alignment horizontal="center" vertical="center" wrapText="1"/>
    </xf>
    <xf numFmtId="0" fontId="2" fillId="0" borderId="9" xfId="0" applyFont="1" applyBorder="1" applyAlignment="1">
      <alignment horizontal="center" vertical="center" wrapText="1"/>
    </xf>
    <xf numFmtId="165" fontId="2" fillId="0" borderId="9" xfId="0" applyNumberFormat="1" applyFont="1" applyBorder="1" applyAlignment="1">
      <alignment horizontal="center" vertical="center" wrapText="1"/>
    </xf>
    <xf numFmtId="165" fontId="2" fillId="0" borderId="10"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2" fillId="0" borderId="12" xfId="0" applyFont="1" applyBorder="1" applyAlignment="1">
      <alignment horizontal="center" vertical="center" wrapText="1"/>
    </xf>
    <xf numFmtId="165" fontId="2" fillId="0" borderId="12" xfId="0" applyNumberFormat="1" applyFont="1" applyBorder="1" applyAlignment="1">
      <alignment horizontal="center" vertical="center" wrapText="1"/>
    </xf>
    <xf numFmtId="165" fontId="2" fillId="0" borderId="11" xfId="0" applyNumberFormat="1" applyFont="1" applyBorder="1" applyAlignment="1">
      <alignment horizontal="center" vertical="center" wrapText="1"/>
    </xf>
    <xf numFmtId="0" fontId="6" fillId="2" borderId="2" xfId="0" applyFont="1" applyFill="1" applyBorder="1" applyAlignment="1" applyProtection="1">
      <alignment horizontal="center" vertical="center" wrapText="1"/>
      <protection locked="0"/>
    </xf>
    <xf numFmtId="165" fontId="2" fillId="0" borderId="3" xfId="0" applyNumberFormat="1" applyFont="1" applyBorder="1" applyAlignment="1">
      <alignment horizontal="center" vertical="center" wrapText="1"/>
    </xf>
    <xf numFmtId="0" fontId="6" fillId="2" borderId="27" xfId="0" applyFont="1" applyFill="1" applyBorder="1" applyAlignment="1" applyProtection="1">
      <alignment horizontal="center" vertical="center" wrapText="1"/>
      <protection locked="0"/>
    </xf>
    <xf numFmtId="0" fontId="0" fillId="0" borderId="40" xfId="0" applyBorder="1" applyAlignment="1">
      <alignment wrapText="1"/>
    </xf>
    <xf numFmtId="0" fontId="6" fillId="2" borderId="30" xfId="0" applyFont="1" applyFill="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6" fillId="2" borderId="29" xfId="0" applyFont="1" applyFill="1" applyBorder="1" applyAlignment="1" applyProtection="1">
      <alignment horizontal="center" vertical="center" wrapText="1"/>
      <protection locked="0"/>
    </xf>
    <xf numFmtId="0" fontId="6" fillId="2" borderId="17"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165" fontId="2" fillId="0" borderId="0" xfId="0" applyNumberFormat="1" applyFont="1" applyAlignment="1" applyProtection="1">
      <alignment horizontal="center" vertical="center" wrapText="1"/>
      <protection locked="0"/>
    </xf>
    <xf numFmtId="165" fontId="2" fillId="0" borderId="19" xfId="0" applyNumberFormat="1" applyFont="1" applyBorder="1" applyAlignment="1">
      <alignment horizontal="center" vertical="center" wrapText="1"/>
    </xf>
    <xf numFmtId="165" fontId="2" fillId="0" borderId="16" xfId="0" applyNumberFormat="1"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165" fontId="2" fillId="0" borderId="5" xfId="0" applyNumberFormat="1" applyFont="1" applyBorder="1" applyAlignment="1" applyProtection="1">
      <alignment horizontal="center" vertical="center" wrapText="1"/>
      <protection locked="0"/>
    </xf>
    <xf numFmtId="0" fontId="6" fillId="2" borderId="36" xfId="0" applyFont="1" applyFill="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165" fontId="2" fillId="0" borderId="0" xfId="0" applyNumberFormat="1" applyFont="1" applyAlignment="1">
      <alignment horizontal="center" vertical="center" wrapText="1"/>
    </xf>
    <xf numFmtId="0" fontId="6" fillId="2" borderId="2" xfId="0" applyFont="1" applyFill="1" applyBorder="1" applyAlignment="1">
      <alignment horizontal="center" vertical="center" wrapText="1"/>
    </xf>
    <xf numFmtId="165" fontId="2" fillId="0" borderId="38" xfId="0" applyNumberFormat="1" applyFont="1" applyBorder="1" applyAlignment="1">
      <alignment horizontal="center" vertical="center" wrapText="1"/>
    </xf>
    <xf numFmtId="165" fontId="6" fillId="4" borderId="17" xfId="0" applyNumberFormat="1" applyFont="1" applyFill="1" applyBorder="1" applyAlignment="1">
      <alignment horizontal="center" vertical="center" wrapText="1"/>
    </xf>
    <xf numFmtId="165" fontId="10" fillId="3" borderId="17" xfId="0" applyNumberFormat="1" applyFont="1" applyFill="1" applyBorder="1" applyAlignment="1">
      <alignment horizontal="center" vertical="center" wrapText="1"/>
    </xf>
    <xf numFmtId="165" fontId="2" fillId="0" borderId="18" xfId="0" applyNumberFormat="1" applyFont="1" applyBorder="1" applyAlignment="1">
      <alignment horizontal="center" vertical="center" wrapText="1"/>
    </xf>
    <xf numFmtId="165" fontId="2" fillId="0" borderId="26" xfId="0" applyNumberFormat="1" applyFont="1" applyBorder="1" applyAlignment="1">
      <alignment horizontal="center" vertical="center" wrapText="1"/>
    </xf>
    <xf numFmtId="165" fontId="2" fillId="0" borderId="41" xfId="0" applyNumberFormat="1" applyFont="1" applyBorder="1" applyAlignment="1">
      <alignment horizontal="center" vertical="center" wrapText="1"/>
    </xf>
    <xf numFmtId="165" fontId="2" fillId="0" borderId="31" xfId="0" applyNumberFormat="1" applyFont="1" applyBorder="1" applyAlignment="1">
      <alignment horizontal="center" vertical="center" wrapText="1"/>
    </xf>
    <xf numFmtId="165" fontId="6" fillId="0" borderId="23" xfId="0" applyNumberFormat="1" applyFont="1" applyBorder="1" applyAlignment="1">
      <alignment horizontal="center" vertical="center" wrapText="1"/>
    </xf>
    <xf numFmtId="165" fontId="11" fillId="3" borderId="41" xfId="0" applyNumberFormat="1" applyFont="1" applyFill="1" applyBorder="1" applyAlignment="1">
      <alignment horizontal="center" vertical="center" wrapText="1"/>
    </xf>
    <xf numFmtId="44" fontId="11" fillId="3" borderId="10" xfId="0" applyNumberFormat="1" applyFont="1" applyFill="1" applyBorder="1" applyAlignment="1">
      <alignment horizontal="center" vertical="center" wrapText="1"/>
    </xf>
    <xf numFmtId="165" fontId="2" fillId="0" borderId="39" xfId="0" applyNumberFormat="1" applyFont="1" applyBorder="1" applyAlignment="1">
      <alignment horizontal="center" vertical="center" wrapText="1"/>
    </xf>
    <xf numFmtId="165" fontId="6" fillId="0" borderId="47" xfId="0" applyNumberFormat="1" applyFont="1" applyBorder="1" applyAlignment="1">
      <alignment horizontal="center" vertical="center" wrapText="1"/>
    </xf>
    <xf numFmtId="165" fontId="2" fillId="0" borderId="25"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5" fontId="11" fillId="3" borderId="1" xfId="0" applyNumberFormat="1" applyFont="1" applyFill="1" applyBorder="1" applyAlignment="1">
      <alignment horizontal="center" vertical="center" wrapText="1"/>
    </xf>
    <xf numFmtId="165" fontId="2" fillId="0" borderId="6" xfId="0" applyNumberFormat="1" applyFont="1" applyBorder="1" applyAlignment="1">
      <alignment horizontal="center" vertical="center" wrapText="1"/>
    </xf>
    <xf numFmtId="165" fontId="2" fillId="0" borderId="34" xfId="0" applyNumberFormat="1" applyFont="1" applyBorder="1" applyAlignment="1">
      <alignment horizontal="center" vertical="center" wrapText="1"/>
    </xf>
    <xf numFmtId="165" fontId="2" fillId="0" borderId="35" xfId="0" applyNumberFormat="1" applyFont="1" applyBorder="1" applyAlignment="1">
      <alignment horizontal="center" vertical="center" wrapText="1"/>
    </xf>
    <xf numFmtId="165" fontId="11" fillId="3" borderId="35" xfId="0" applyNumberFormat="1" applyFont="1" applyFill="1" applyBorder="1" applyAlignment="1">
      <alignment horizontal="center" vertical="center" wrapText="1"/>
    </xf>
    <xf numFmtId="44" fontId="11" fillId="3" borderId="24" xfId="0" applyNumberFormat="1" applyFont="1" applyFill="1" applyBorder="1" applyAlignment="1">
      <alignment horizontal="center" vertical="center" wrapText="1"/>
    </xf>
    <xf numFmtId="165" fontId="2" fillId="0" borderId="22" xfId="0" applyNumberFormat="1" applyFont="1" applyBorder="1" applyAlignment="1">
      <alignment horizontal="center" vertical="center" wrapText="1"/>
    </xf>
    <xf numFmtId="165" fontId="2" fillId="0" borderId="37" xfId="0" applyNumberFormat="1" applyFont="1" applyBorder="1" applyAlignment="1">
      <alignment horizontal="center" vertical="center" wrapText="1"/>
    </xf>
    <xf numFmtId="0" fontId="6" fillId="0" borderId="0" xfId="0" applyFont="1" applyAlignment="1">
      <alignment horizontal="center" vertical="center" wrapText="1"/>
    </xf>
    <xf numFmtId="0" fontId="6" fillId="2" borderId="13" xfId="0" applyFont="1" applyFill="1" applyBorder="1" applyAlignment="1" applyProtection="1">
      <alignment horizontal="center" vertical="center" wrapText="1"/>
      <protection locked="0"/>
    </xf>
    <xf numFmtId="165" fontId="2" fillId="0" borderId="2" xfId="0" applyNumberFormat="1" applyFont="1" applyBorder="1" applyAlignment="1">
      <alignment horizontal="center" vertical="center" wrapText="1"/>
    </xf>
    <xf numFmtId="165" fontId="2" fillId="0" borderId="42" xfId="0" applyNumberFormat="1" applyFont="1" applyBorder="1" applyAlignment="1">
      <alignment horizontal="center" vertical="center" wrapText="1"/>
    </xf>
    <xf numFmtId="165" fontId="11" fillId="3" borderId="3" xfId="0" applyNumberFormat="1" applyFont="1" applyFill="1" applyBorder="1" applyAlignment="1">
      <alignment horizontal="center" vertical="center" wrapText="1"/>
    </xf>
    <xf numFmtId="44" fontId="11" fillId="3" borderId="3" xfId="0" applyNumberFormat="1" applyFont="1" applyFill="1" applyBorder="1" applyAlignment="1">
      <alignment horizontal="center" vertical="center" wrapText="1"/>
    </xf>
    <xf numFmtId="0" fontId="2" fillId="0" borderId="0" xfId="0" applyFont="1" applyAlignment="1">
      <alignment horizontal="center" vertical="center" wrapText="1"/>
    </xf>
    <xf numFmtId="0" fontId="6" fillId="0" borderId="20" xfId="0" applyFont="1" applyBorder="1" applyAlignment="1">
      <alignment horizontal="center" wrapText="1"/>
    </xf>
    <xf numFmtId="0" fontId="11" fillId="3" borderId="40" xfId="0" applyFont="1" applyFill="1" applyBorder="1" applyAlignment="1">
      <alignment wrapText="1"/>
    </xf>
    <xf numFmtId="0" fontId="0" fillId="0" borderId="48" xfId="0" applyBorder="1" applyAlignment="1">
      <alignment wrapText="1"/>
    </xf>
    <xf numFmtId="165" fontId="2" fillId="0" borderId="10" xfId="0" applyNumberFormat="1" applyFont="1" applyBorder="1" applyAlignment="1" applyProtection="1">
      <alignment horizontal="center" vertical="center" wrapText="1"/>
      <protection locked="0"/>
    </xf>
    <xf numFmtId="165" fontId="11" fillId="3" borderId="10" xfId="0" applyNumberFormat="1" applyFont="1" applyFill="1" applyBorder="1" applyAlignment="1" applyProtection="1">
      <alignment horizontal="center" vertical="center" wrapText="1"/>
      <protection locked="0"/>
    </xf>
    <xf numFmtId="165" fontId="2" fillId="0" borderId="14" xfId="0" applyNumberFormat="1" applyFont="1" applyBorder="1" applyAlignment="1" applyProtection="1">
      <alignment horizontal="center" vertical="center" wrapText="1"/>
      <protection locked="0"/>
    </xf>
    <xf numFmtId="0" fontId="6" fillId="0" borderId="20" xfId="0" applyFont="1" applyBorder="1" applyAlignment="1">
      <alignment horizontal="center" vertical="center" wrapText="1"/>
    </xf>
    <xf numFmtId="165" fontId="2" fillId="0" borderId="11" xfId="0" applyNumberFormat="1" applyFont="1" applyBorder="1" applyAlignment="1" applyProtection="1">
      <alignment horizontal="center" vertical="center" wrapText="1"/>
      <protection locked="0"/>
    </xf>
    <xf numFmtId="165" fontId="2" fillId="0" borderId="5" xfId="0" applyNumberFormat="1" applyFont="1" applyBorder="1" applyAlignment="1">
      <alignment horizontal="center" vertical="center" wrapText="1"/>
    </xf>
    <xf numFmtId="165" fontId="2" fillId="0" borderId="19" xfId="0" applyNumberFormat="1" applyFont="1" applyBorder="1" applyAlignment="1" applyProtection="1">
      <alignment horizontal="center" vertical="center" wrapText="1"/>
      <protection locked="0"/>
    </xf>
    <xf numFmtId="165" fontId="2" fillId="0" borderId="16" xfId="0" applyNumberFormat="1" applyFont="1" applyBorder="1" applyAlignment="1" applyProtection="1">
      <alignment horizontal="center" vertical="center" wrapText="1"/>
      <protection locked="0"/>
    </xf>
    <xf numFmtId="165" fontId="2" fillId="0" borderId="24" xfId="0" applyNumberFormat="1" applyFont="1" applyBorder="1" applyAlignment="1">
      <alignment horizontal="center" vertical="center" wrapText="1"/>
    </xf>
    <xf numFmtId="165" fontId="6" fillId="0" borderId="0" xfId="0" applyNumberFormat="1" applyFont="1" applyAlignment="1">
      <alignment horizontal="center" vertical="center" wrapText="1"/>
    </xf>
    <xf numFmtId="165" fontId="2" fillId="0" borderId="3" xfId="0" applyNumberFormat="1" applyFont="1" applyBorder="1" applyAlignment="1" applyProtection="1">
      <alignment horizontal="center" vertical="center" wrapText="1"/>
      <protection locked="0"/>
    </xf>
    <xf numFmtId="165" fontId="11" fillId="3" borderId="3" xfId="0" applyNumberFormat="1" applyFont="1" applyFill="1" applyBorder="1" applyAlignment="1" applyProtection="1">
      <alignment horizontal="center" vertical="center" wrapText="1"/>
      <protection locked="0"/>
    </xf>
    <xf numFmtId="0" fontId="2" fillId="0" borderId="0" xfId="0" applyFont="1" applyAlignment="1">
      <alignment horizontal="left" vertical="center" wrapText="1"/>
    </xf>
    <xf numFmtId="0" fontId="6" fillId="0" borderId="25" xfId="0" applyFont="1" applyBorder="1" applyAlignment="1" applyProtection="1">
      <alignment horizontal="center" vertical="center" wrapText="1"/>
      <protection locked="0"/>
    </xf>
    <xf numFmtId="165" fontId="11" fillId="3" borderId="5" xfId="0" applyNumberFormat="1" applyFont="1" applyFill="1" applyBorder="1" applyAlignment="1" applyProtection="1">
      <alignment horizontal="center" vertical="center" wrapText="1"/>
      <protection locked="0"/>
    </xf>
    <xf numFmtId="165" fontId="2" fillId="0" borderId="1" xfId="0" applyNumberFormat="1" applyFont="1" applyBorder="1" applyAlignment="1" applyProtection="1">
      <alignment horizontal="center" vertical="center" wrapText="1"/>
      <protection locked="0"/>
    </xf>
    <xf numFmtId="165" fontId="11" fillId="3" borderId="1" xfId="0" applyNumberFormat="1" applyFont="1" applyFill="1" applyBorder="1" applyAlignment="1" applyProtection="1">
      <alignment horizontal="center" vertical="center" wrapText="1"/>
      <protection locked="0"/>
    </xf>
    <xf numFmtId="44" fontId="11" fillId="3" borderId="1" xfId="0" applyNumberFormat="1" applyFont="1" applyFill="1" applyBorder="1" applyAlignment="1">
      <alignment horizontal="center" vertical="center" wrapText="1"/>
    </xf>
    <xf numFmtId="165" fontId="11" fillId="3" borderId="24" xfId="0" applyNumberFormat="1" applyFont="1" applyFill="1" applyBorder="1" applyAlignment="1" applyProtection="1">
      <alignment horizontal="center" vertical="center" wrapText="1"/>
      <protection locked="0"/>
    </xf>
    <xf numFmtId="44" fontId="11" fillId="3" borderId="16" xfId="0" applyNumberFormat="1" applyFont="1" applyFill="1" applyBorder="1" applyAlignment="1">
      <alignment horizontal="center" vertical="center" wrapText="1"/>
    </xf>
    <xf numFmtId="165" fontId="2" fillId="0" borderId="24" xfId="0" applyNumberFormat="1" applyFont="1" applyBorder="1" applyAlignment="1" applyProtection="1">
      <alignment horizontal="center" vertical="center" wrapText="1"/>
      <protection locked="0"/>
    </xf>
    <xf numFmtId="165" fontId="11" fillId="3" borderId="10" xfId="0" applyNumberFormat="1" applyFont="1" applyFill="1" applyBorder="1" applyAlignment="1">
      <alignment horizontal="center" vertical="center" wrapText="1"/>
    </xf>
    <xf numFmtId="165" fontId="11" fillId="3" borderId="16" xfId="0" applyNumberFormat="1" applyFont="1" applyFill="1" applyBorder="1" applyAlignment="1">
      <alignment horizontal="center" vertical="center" wrapText="1"/>
    </xf>
    <xf numFmtId="44" fontId="12" fillId="0" borderId="17" xfId="5" applyFont="1" applyBorder="1" applyAlignment="1">
      <alignment horizontal="center" vertical="center" wrapText="1"/>
    </xf>
    <xf numFmtId="44" fontId="12" fillId="0" borderId="0" xfId="5" applyFont="1" applyAlignment="1">
      <alignment horizontal="center" vertical="center" wrapText="1"/>
    </xf>
    <xf numFmtId="44" fontId="13" fillId="0" borderId="0" xfId="5" applyFont="1" applyAlignment="1">
      <alignment horizontal="center" vertical="center" wrapText="1"/>
    </xf>
    <xf numFmtId="44" fontId="13" fillId="0" borderId="0" xfId="5" applyFont="1" applyAlignment="1" applyProtection="1">
      <alignment horizontal="center" vertical="center" wrapText="1"/>
      <protection locked="0"/>
    </xf>
    <xf numFmtId="44" fontId="13" fillId="0" borderId="5" xfId="5" applyFont="1" applyBorder="1" applyAlignment="1" applyProtection="1">
      <alignment horizontal="center" vertical="center" wrapText="1"/>
      <protection locked="0"/>
    </xf>
    <xf numFmtId="44" fontId="14" fillId="0" borderId="0" xfId="5" applyFont="1"/>
    <xf numFmtId="44" fontId="14" fillId="0" borderId="1" xfId="5" applyFont="1" applyBorder="1"/>
    <xf numFmtId="44" fontId="14" fillId="0" borderId="1" xfId="5" applyFont="1" applyBorder="1" applyAlignment="1">
      <alignment vertical="center"/>
    </xf>
    <xf numFmtId="44" fontId="14" fillId="0" borderId="40" xfId="5" applyFont="1" applyBorder="1" applyAlignment="1">
      <alignment wrapText="1"/>
    </xf>
    <xf numFmtId="44" fontId="14" fillId="0" borderId="3" xfId="5" applyFont="1" applyBorder="1" applyAlignment="1">
      <alignment vertical="center"/>
    </xf>
    <xf numFmtId="44" fontId="14" fillId="0" borderId="16" xfId="5" applyFont="1" applyBorder="1" applyAlignment="1">
      <alignment vertical="center"/>
    </xf>
    <xf numFmtId="43" fontId="0" fillId="0" borderId="0" xfId="0" applyNumberFormat="1"/>
    <xf numFmtId="10" fontId="15" fillId="5" borderId="0" xfId="0" applyNumberFormat="1" applyFont="1" applyFill="1" applyAlignment="1" applyProtection="1">
      <alignment horizontal="center"/>
      <protection hidden="1"/>
    </xf>
    <xf numFmtId="0" fontId="16" fillId="0" borderId="0" xfId="0" applyFont="1"/>
    <xf numFmtId="0" fontId="17" fillId="0" borderId="0" xfId="0" applyFont="1"/>
    <xf numFmtId="0" fontId="18" fillId="0" borderId="0" xfId="0" applyFont="1"/>
    <xf numFmtId="0" fontId="18" fillId="0" borderId="0" xfId="0" applyFont="1" applyAlignment="1">
      <alignment wrapText="1"/>
    </xf>
    <xf numFmtId="0" fontId="18" fillId="3" borderId="0" xfId="0" applyFont="1" applyFill="1" applyAlignment="1">
      <alignment horizontal="center" wrapText="1"/>
    </xf>
    <xf numFmtId="0" fontId="19" fillId="0" borderId="0" xfId="0" applyFont="1"/>
    <xf numFmtId="44" fontId="19" fillId="0" borderId="0" xfId="5" applyFont="1"/>
    <xf numFmtId="44" fontId="17" fillId="3" borderId="0" xfId="5" applyFont="1" applyFill="1"/>
    <xf numFmtId="44" fontId="0" fillId="0" borderId="0" xfId="5" applyFont="1"/>
    <xf numFmtId="44" fontId="0" fillId="0" borderId="0" xfId="0" applyNumberFormat="1"/>
    <xf numFmtId="0" fontId="20" fillId="0" borderId="0" xfId="0" applyFont="1"/>
    <xf numFmtId="44" fontId="20" fillId="0" borderId="0" xfId="5" applyFont="1"/>
    <xf numFmtId="44" fontId="8" fillId="3" borderId="0" xfId="5" applyFont="1" applyFill="1"/>
    <xf numFmtId="166" fontId="0" fillId="0" borderId="0" xfId="0" applyNumberFormat="1"/>
    <xf numFmtId="166" fontId="1" fillId="0" borderId="0" xfId="0" applyNumberFormat="1" applyFont="1"/>
    <xf numFmtId="44" fontId="15" fillId="3" borderId="0" xfId="5" applyFont="1" applyFill="1"/>
    <xf numFmtId="0" fontId="1" fillId="0" borderId="0" xfId="0" applyFont="1" applyAlignment="1">
      <alignment horizontal="center"/>
    </xf>
    <xf numFmtId="44" fontId="21" fillId="0" borderId="0" xfId="5" applyFont="1"/>
    <xf numFmtId="2" fontId="5" fillId="0" borderId="0" xfId="0" applyNumberFormat="1" applyFont="1" applyAlignment="1">
      <alignment horizontal="center"/>
    </xf>
    <xf numFmtId="167" fontId="0" fillId="0" borderId="0" xfId="6" applyNumberFormat="1" applyFont="1"/>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6" fillId="2" borderId="13"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2" fillId="1" borderId="13" xfId="0" applyFont="1" applyFill="1" applyBorder="1" applyAlignment="1">
      <alignment horizontal="center" vertical="center" wrapText="1"/>
    </xf>
    <xf numFmtId="0" fontId="2" fillId="1" borderId="23" xfId="0" applyFont="1" applyFill="1" applyBorder="1" applyAlignment="1">
      <alignment horizontal="center" vertical="center" wrapText="1"/>
    </xf>
    <xf numFmtId="0" fontId="2" fillId="1" borderId="15"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5" xfId="0" applyFont="1" applyBorder="1" applyAlignment="1">
      <alignment horizontal="center" vertical="center" wrapText="1"/>
    </xf>
    <xf numFmtId="0" fontId="6" fillId="2" borderId="13" xfId="0" applyFont="1" applyFill="1" applyBorder="1" applyAlignment="1" applyProtection="1">
      <alignment horizontal="left" vertical="center" wrapText="1"/>
      <protection locked="0"/>
    </xf>
    <xf numFmtId="0" fontId="6" fillId="2" borderId="23" xfId="0" applyFont="1" applyFill="1" applyBorder="1" applyAlignment="1" applyProtection="1">
      <alignment horizontal="left" vertical="center" wrapText="1"/>
      <protection locked="0"/>
    </xf>
    <xf numFmtId="0" fontId="6" fillId="2" borderId="42" xfId="0" applyFont="1" applyFill="1" applyBorder="1" applyAlignment="1" applyProtection="1">
      <alignment horizontal="left" vertical="center" wrapText="1"/>
      <protection locked="0"/>
    </xf>
    <xf numFmtId="0" fontId="6" fillId="2" borderId="38" xfId="0" applyFont="1" applyFill="1" applyBorder="1" applyAlignment="1" applyProtection="1">
      <alignment horizontal="left" vertical="center" wrapText="1"/>
      <protection locked="0"/>
    </xf>
    <xf numFmtId="0" fontId="6" fillId="2" borderId="36" xfId="0" applyFont="1" applyFill="1" applyBorder="1" applyAlignment="1" applyProtection="1">
      <alignment horizontal="left" vertical="center" wrapText="1"/>
      <protection locked="0"/>
    </xf>
    <xf numFmtId="0" fontId="6" fillId="2" borderId="31" xfId="0" applyFont="1" applyFill="1" applyBorder="1" applyAlignment="1" applyProtection="1">
      <alignment horizontal="left" vertical="center" wrapText="1"/>
      <protection locked="0"/>
    </xf>
    <xf numFmtId="0" fontId="6" fillId="2" borderId="50" xfId="0" applyFont="1" applyFill="1" applyBorder="1" applyAlignment="1" applyProtection="1">
      <alignment horizontal="left" vertical="center" wrapText="1"/>
      <protection locked="0"/>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6" fillId="2" borderId="46" xfId="0" applyFont="1" applyFill="1" applyBorder="1" applyAlignment="1" applyProtection="1">
      <alignment horizontal="left" vertical="center" wrapText="1"/>
      <protection locked="0"/>
    </xf>
    <xf numFmtId="0" fontId="6" fillId="2" borderId="22" xfId="0" applyFont="1" applyFill="1" applyBorder="1" applyAlignment="1" applyProtection="1">
      <alignment horizontal="left" vertical="center" wrapText="1"/>
      <protection locked="0"/>
    </xf>
    <xf numFmtId="0" fontId="6" fillId="2" borderId="49" xfId="0" applyFont="1" applyFill="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7" xfId="0" applyFont="1" applyBorder="1" applyAlignment="1" applyProtection="1">
      <alignment horizontal="left" vertical="center" wrapText="1"/>
      <protection locked="0"/>
    </xf>
    <xf numFmtId="0" fontId="2" fillId="0" borderId="33"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0" fontId="6" fillId="2" borderId="15" xfId="0" applyFont="1" applyFill="1" applyBorder="1" applyAlignment="1" applyProtection="1">
      <alignment horizontal="left" vertical="center" wrapText="1"/>
      <protection locked="0"/>
    </xf>
    <xf numFmtId="0" fontId="6" fillId="0" borderId="46"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6" fillId="0" borderId="49" xfId="0" applyFont="1" applyBorder="1" applyAlignment="1" applyProtection="1">
      <alignment horizontal="left" vertical="center" wrapText="1"/>
      <protection locked="0"/>
    </xf>
    <xf numFmtId="0" fontId="6" fillId="2" borderId="27" xfId="0" applyFont="1" applyFill="1" applyBorder="1" applyAlignment="1" applyProtection="1">
      <alignment horizontal="left" vertical="center" wrapText="1"/>
      <protection locked="0"/>
    </xf>
    <xf numFmtId="0" fontId="6" fillId="2" borderId="32" xfId="0" applyFont="1" applyFill="1" applyBorder="1" applyAlignment="1" applyProtection="1">
      <alignment horizontal="left" vertical="center" wrapText="1"/>
      <protection locked="0"/>
    </xf>
    <xf numFmtId="0" fontId="6" fillId="2" borderId="43" xfId="0" applyFont="1" applyFill="1" applyBorder="1" applyAlignment="1" applyProtection="1">
      <alignment horizontal="left" vertical="center" wrapText="1"/>
      <protection locked="0"/>
    </xf>
    <xf numFmtId="0" fontId="6" fillId="2" borderId="28" xfId="0" applyFont="1" applyFill="1" applyBorder="1" applyAlignment="1" applyProtection="1">
      <alignment horizontal="left" vertical="center" wrapText="1"/>
      <protection locked="0"/>
    </xf>
    <xf numFmtId="0" fontId="6" fillId="2" borderId="33" xfId="0" applyFont="1" applyFill="1" applyBorder="1" applyAlignment="1" applyProtection="1">
      <alignment horizontal="left" vertical="center" wrapText="1"/>
      <protection locked="0"/>
    </xf>
    <xf numFmtId="0" fontId="6" fillId="2" borderId="44" xfId="0" applyFont="1" applyFill="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42" xfId="0" applyFont="1" applyBorder="1" applyAlignment="1" applyProtection="1">
      <alignment horizontal="left" vertical="center" wrapText="1"/>
      <protection locked="0"/>
    </xf>
    <xf numFmtId="0" fontId="6" fillId="2" borderId="38"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2" borderId="42" xfId="0" applyFont="1" applyFill="1" applyBorder="1" applyAlignment="1">
      <alignment horizontal="left" vertical="center" wrapText="1"/>
    </xf>
  </cellXfs>
  <cellStyles count="7">
    <cellStyle name="Moeda" xfId="5" builtinId="4"/>
    <cellStyle name="Normal" xfId="0" builtinId="0"/>
    <cellStyle name="Normal 2" xfId="1" xr:uid="{00000000-0005-0000-0000-000001000000}"/>
    <cellStyle name="Normal 3" xfId="3" xr:uid="{00000000-0005-0000-0000-000002000000}"/>
    <cellStyle name="Porcentagem" xfId="6" builtinId="5"/>
    <cellStyle name="Vírgula 2" xfId="2" xr:uid="{00000000-0005-0000-0000-000004000000}"/>
    <cellStyle name="Vírgula 3"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E5CE8-6083-485E-9BF6-88ADF53E43F4}">
  <sheetPr>
    <pageSetUpPr fitToPage="1"/>
  </sheetPr>
  <dimension ref="A1:Q87"/>
  <sheetViews>
    <sheetView tabSelected="1" workbookViewId="0">
      <selection activeCell="P69" sqref="P69"/>
    </sheetView>
  </sheetViews>
  <sheetFormatPr defaultRowHeight="15"/>
  <cols>
    <col min="1" max="1" width="5.42578125" customWidth="1"/>
    <col min="2" max="2" width="4" customWidth="1"/>
    <col min="3" max="3" width="16.5703125" customWidth="1"/>
    <col min="4" max="4" width="4.140625" customWidth="1"/>
    <col min="5" max="5" width="18.140625" customWidth="1"/>
    <col min="6" max="10" width="13.140625" customWidth="1"/>
    <col min="11" max="11" width="13.140625" style="95" customWidth="1"/>
    <col min="12" max="14" width="13.140625" customWidth="1"/>
    <col min="15" max="15" width="10.5703125" customWidth="1"/>
    <col min="16" max="16" width="13.28515625" customWidth="1"/>
    <col min="17" max="17" width="11" customWidth="1"/>
  </cols>
  <sheetData>
    <row r="1" spans="1:17" ht="21">
      <c r="C1" s="2">
        <v>2023</v>
      </c>
      <c r="D1" s="4"/>
      <c r="E1" s="1"/>
      <c r="F1" s="5" t="s">
        <v>118</v>
      </c>
      <c r="G1" s="102">
        <v>2.0408163300000001E-2</v>
      </c>
      <c r="H1" s="4"/>
      <c r="K1" s="103" t="s">
        <v>119</v>
      </c>
      <c r="N1" s="3"/>
    </row>
    <row r="2" spans="1:17" ht="15.75" thickBot="1"/>
    <row r="3" spans="1:17" ht="15.75" thickBot="1">
      <c r="A3" s="126" t="s">
        <v>0</v>
      </c>
      <c r="B3" s="127"/>
      <c r="C3" s="127"/>
      <c r="D3" s="127"/>
      <c r="E3" s="127"/>
      <c r="F3" s="127"/>
      <c r="G3" s="127"/>
      <c r="H3" s="127"/>
      <c r="I3" s="127"/>
      <c r="J3" s="127"/>
      <c r="K3" s="127"/>
      <c r="L3" s="127"/>
      <c r="M3" s="127"/>
      <c r="N3" s="127"/>
      <c r="O3" s="127"/>
      <c r="P3" s="128"/>
    </row>
    <row r="4" spans="1:17" ht="15.75" thickBot="1">
      <c r="A4" s="126" t="s">
        <v>1</v>
      </c>
      <c r="B4" s="127"/>
      <c r="C4" s="127"/>
      <c r="D4" s="127"/>
      <c r="E4" s="127"/>
      <c r="F4" s="127"/>
      <c r="G4" s="127"/>
      <c r="H4" s="127"/>
      <c r="I4" s="127"/>
      <c r="J4" s="127"/>
      <c r="K4" s="127"/>
      <c r="L4" s="127"/>
      <c r="M4" s="127"/>
      <c r="N4" s="127"/>
      <c r="O4" s="127"/>
      <c r="P4" s="128"/>
    </row>
    <row r="5" spans="1:17" ht="51.75" thickBot="1">
      <c r="A5" s="129"/>
      <c r="B5" s="130"/>
      <c r="C5" s="130"/>
      <c r="D5" s="130"/>
      <c r="E5" s="131"/>
      <c r="F5" s="6" t="s">
        <v>2</v>
      </c>
      <c r="G5" s="6" t="s">
        <v>3</v>
      </c>
      <c r="H5" s="36" t="s">
        <v>115</v>
      </c>
      <c r="I5" s="37" t="s">
        <v>116</v>
      </c>
      <c r="J5" s="37" t="s">
        <v>117</v>
      </c>
      <c r="K5" s="90" t="s">
        <v>110</v>
      </c>
      <c r="L5" s="6" t="s">
        <v>4</v>
      </c>
      <c r="M5" s="6" t="s">
        <v>5</v>
      </c>
      <c r="N5" s="6" t="s">
        <v>6</v>
      </c>
      <c r="O5" s="42" t="s">
        <v>7</v>
      </c>
      <c r="P5" s="6" t="s">
        <v>111</v>
      </c>
    </row>
    <row r="6" spans="1:17" ht="15.75" thickBot="1">
      <c r="A6" s="7" t="s">
        <v>8</v>
      </c>
      <c r="B6" s="8" t="s">
        <v>9</v>
      </c>
      <c r="C6" s="9">
        <v>0</v>
      </c>
      <c r="D6" s="9" t="s">
        <v>10</v>
      </c>
      <c r="E6" s="10">
        <v>1359</v>
      </c>
      <c r="F6" s="38">
        <v>189.51</v>
      </c>
      <c r="G6" s="39">
        <v>53.86</v>
      </c>
      <c r="H6" s="40">
        <v>36.86</v>
      </c>
      <c r="I6" s="43">
        <v>27.77</v>
      </c>
      <c r="J6" s="44">
        <v>9.09</v>
      </c>
      <c r="K6" s="96">
        <f>ROUNDDOWN(F6*$G$1,2)</f>
        <v>3.86</v>
      </c>
      <c r="L6" s="40">
        <v>9.1</v>
      </c>
      <c r="M6" s="40">
        <v>9.9700000000000006</v>
      </c>
      <c r="N6" s="41">
        <v>13.01</v>
      </c>
      <c r="O6" s="45">
        <v>1.9</v>
      </c>
      <c r="P6" s="46">
        <f>F6+G6+H6+K6+L6+M6+N6+O6</f>
        <v>318.07000000000005</v>
      </c>
      <c r="Q6" s="101"/>
    </row>
    <row r="7" spans="1:17" ht="15.75" thickBot="1">
      <c r="A7" s="7" t="s">
        <v>11</v>
      </c>
      <c r="B7" s="8" t="s">
        <v>9</v>
      </c>
      <c r="C7" s="9">
        <v>1359.01</v>
      </c>
      <c r="D7" s="9" t="s">
        <v>10</v>
      </c>
      <c r="E7" s="10">
        <v>5137</v>
      </c>
      <c r="F7" s="47">
        <v>283.19</v>
      </c>
      <c r="G7" s="9">
        <v>80.489999999999995</v>
      </c>
      <c r="H7" s="48">
        <v>55.09</v>
      </c>
      <c r="I7" s="49">
        <v>41.5</v>
      </c>
      <c r="J7" s="44">
        <v>13.59</v>
      </c>
      <c r="K7" s="96">
        <f t="shared" ref="K7:K37" si="0">ROUNDDOWN(F7*$G$1,2)</f>
        <v>5.77</v>
      </c>
      <c r="L7" s="48">
        <v>13.59</v>
      </c>
      <c r="M7" s="48">
        <v>14.91</v>
      </c>
      <c r="N7" s="48">
        <v>19.440000000000001</v>
      </c>
      <c r="O7" s="50">
        <v>2.83</v>
      </c>
      <c r="P7" s="46">
        <f t="shared" ref="P7:P37" si="1">F7+G7+H7+K7+L7+M7+N7+O7</f>
        <v>475.30999999999995</v>
      </c>
      <c r="Q7" s="101"/>
    </row>
    <row r="8" spans="1:17" ht="15.75" thickBot="1">
      <c r="A8" s="7" t="s">
        <v>12</v>
      </c>
      <c r="B8" s="8" t="s">
        <v>9</v>
      </c>
      <c r="C8" s="9">
        <v>5137.01</v>
      </c>
      <c r="D8" s="9" t="s">
        <v>10</v>
      </c>
      <c r="E8" s="10">
        <v>8563</v>
      </c>
      <c r="F8" s="47">
        <v>442.19</v>
      </c>
      <c r="G8" s="9">
        <v>125.68</v>
      </c>
      <c r="H8" s="48">
        <v>86.01</v>
      </c>
      <c r="I8" s="49">
        <v>64.790000000000006</v>
      </c>
      <c r="J8" s="44">
        <v>21.22</v>
      </c>
      <c r="K8" s="96">
        <f t="shared" si="0"/>
        <v>9.02</v>
      </c>
      <c r="L8" s="48">
        <v>21.23</v>
      </c>
      <c r="M8" s="48">
        <v>23.27</v>
      </c>
      <c r="N8" s="48">
        <v>30.35</v>
      </c>
      <c r="O8" s="50">
        <v>4.42</v>
      </c>
      <c r="P8" s="46">
        <f t="shared" si="1"/>
        <v>742.17</v>
      </c>
      <c r="Q8" s="101"/>
    </row>
    <row r="9" spans="1:17" ht="15.75" thickBot="1">
      <c r="A9" s="7" t="s">
        <v>13</v>
      </c>
      <c r="B9" s="8" t="s">
        <v>9</v>
      </c>
      <c r="C9" s="9">
        <v>8563.01</v>
      </c>
      <c r="D9" s="9" t="s">
        <v>10</v>
      </c>
      <c r="E9" s="10">
        <v>17130</v>
      </c>
      <c r="F9" s="47">
        <v>631.70000000000005</v>
      </c>
      <c r="G9" s="9">
        <v>179.54</v>
      </c>
      <c r="H9" s="48">
        <v>122.88</v>
      </c>
      <c r="I9" s="49">
        <v>92.56</v>
      </c>
      <c r="J9" s="44">
        <v>30.32</v>
      </c>
      <c r="K9" s="96">
        <f t="shared" si="0"/>
        <v>12.89</v>
      </c>
      <c r="L9" s="48">
        <v>30.32</v>
      </c>
      <c r="M9" s="48">
        <v>33.25</v>
      </c>
      <c r="N9" s="48">
        <v>43.35</v>
      </c>
      <c r="O9" s="50">
        <v>6.32</v>
      </c>
      <c r="P9" s="46">
        <f t="shared" si="1"/>
        <v>1060.25</v>
      </c>
      <c r="Q9" s="101"/>
    </row>
    <row r="10" spans="1:17" ht="15.75" thickBot="1">
      <c r="A10" s="7" t="s">
        <v>14</v>
      </c>
      <c r="B10" s="8" t="s">
        <v>9</v>
      </c>
      <c r="C10" s="9">
        <v>17130.009999999998</v>
      </c>
      <c r="D10" s="9" t="s">
        <v>10</v>
      </c>
      <c r="E10" s="10">
        <v>34260</v>
      </c>
      <c r="F10" s="47">
        <v>853.86</v>
      </c>
      <c r="G10" s="9">
        <v>242.68</v>
      </c>
      <c r="H10" s="48">
        <v>166.09</v>
      </c>
      <c r="I10" s="49">
        <v>125.11</v>
      </c>
      <c r="J10" s="44">
        <v>40.98</v>
      </c>
      <c r="K10" s="96">
        <f t="shared" si="0"/>
        <v>17.420000000000002</v>
      </c>
      <c r="L10" s="48">
        <v>40.99</v>
      </c>
      <c r="M10" s="48">
        <v>44.94</v>
      </c>
      <c r="N10" s="48">
        <v>58.6</v>
      </c>
      <c r="O10" s="50">
        <v>8.5399999999999991</v>
      </c>
      <c r="P10" s="46">
        <f t="shared" si="1"/>
        <v>1433.12</v>
      </c>
      <c r="Q10" s="101"/>
    </row>
    <row r="11" spans="1:17" ht="15.75" thickBot="1">
      <c r="A11" s="7" t="s">
        <v>15</v>
      </c>
      <c r="B11" s="8" t="s">
        <v>9</v>
      </c>
      <c r="C11" s="9">
        <v>34260.01</v>
      </c>
      <c r="D11" s="9" t="s">
        <v>10</v>
      </c>
      <c r="E11" s="10">
        <v>68520</v>
      </c>
      <c r="F11" s="47">
        <v>1012.89</v>
      </c>
      <c r="G11" s="9">
        <v>287.88</v>
      </c>
      <c r="H11" s="48">
        <v>197.02999999999997</v>
      </c>
      <c r="I11" s="49">
        <v>148.41999999999999</v>
      </c>
      <c r="J11" s="44">
        <v>48.61</v>
      </c>
      <c r="K11" s="96">
        <f t="shared" si="0"/>
        <v>20.67</v>
      </c>
      <c r="L11" s="48">
        <v>48.62</v>
      </c>
      <c r="M11" s="48">
        <v>53.31</v>
      </c>
      <c r="N11" s="48">
        <v>69.52</v>
      </c>
      <c r="O11" s="50">
        <v>10.130000000000001</v>
      </c>
      <c r="P11" s="46">
        <f t="shared" si="1"/>
        <v>1700.05</v>
      </c>
      <c r="Q11" s="101"/>
    </row>
    <row r="12" spans="1:17" ht="15.75" thickBot="1">
      <c r="A12" s="7" t="s">
        <v>16</v>
      </c>
      <c r="B12" s="8" t="s">
        <v>9</v>
      </c>
      <c r="C12" s="9">
        <v>68520.009999999995</v>
      </c>
      <c r="D12" s="9" t="s">
        <v>10</v>
      </c>
      <c r="E12" s="10">
        <v>102780</v>
      </c>
      <c r="F12" s="47">
        <v>1202.4100000000001</v>
      </c>
      <c r="G12" s="9">
        <v>341.74</v>
      </c>
      <c r="H12" s="48">
        <v>233.9</v>
      </c>
      <c r="I12" s="49">
        <v>176.19</v>
      </c>
      <c r="J12" s="44">
        <v>57.71</v>
      </c>
      <c r="K12" s="96">
        <f t="shared" si="0"/>
        <v>24.53</v>
      </c>
      <c r="L12" s="48">
        <v>57.72</v>
      </c>
      <c r="M12" s="48">
        <v>63.28</v>
      </c>
      <c r="N12" s="48">
        <v>82.52</v>
      </c>
      <c r="O12" s="50">
        <v>12.02</v>
      </c>
      <c r="P12" s="46">
        <f t="shared" si="1"/>
        <v>2018.1200000000001</v>
      </c>
      <c r="Q12" s="101"/>
    </row>
    <row r="13" spans="1:17" ht="15.75" thickBot="1">
      <c r="A13" s="7" t="s">
        <v>17</v>
      </c>
      <c r="B13" s="8" t="s">
        <v>9</v>
      </c>
      <c r="C13" s="9">
        <v>102780.01</v>
      </c>
      <c r="D13" s="9" t="s">
        <v>10</v>
      </c>
      <c r="E13" s="10">
        <v>137040</v>
      </c>
      <c r="F13" s="47">
        <v>1424.5700000000002</v>
      </c>
      <c r="G13" s="9">
        <v>404.88</v>
      </c>
      <c r="H13" s="48">
        <v>277.11</v>
      </c>
      <c r="I13" s="49">
        <v>208.74</v>
      </c>
      <c r="J13" s="44">
        <v>68.37</v>
      </c>
      <c r="K13" s="96">
        <f t="shared" si="0"/>
        <v>29.07</v>
      </c>
      <c r="L13" s="48">
        <v>68.38</v>
      </c>
      <c r="M13" s="48">
        <v>74.98</v>
      </c>
      <c r="N13" s="48">
        <v>97.77</v>
      </c>
      <c r="O13" s="50">
        <v>14.25</v>
      </c>
      <c r="P13" s="46">
        <f t="shared" si="1"/>
        <v>2391.0100000000007</v>
      </c>
      <c r="Q13" s="101"/>
    </row>
    <row r="14" spans="1:17" ht="15.75" thickBot="1">
      <c r="A14" s="7" t="s">
        <v>18</v>
      </c>
      <c r="B14" s="8" t="s">
        <v>9</v>
      </c>
      <c r="C14" s="9">
        <v>137040.01</v>
      </c>
      <c r="D14" s="9" t="s">
        <v>10</v>
      </c>
      <c r="E14" s="10">
        <v>171300</v>
      </c>
      <c r="F14" s="47">
        <v>1614.13</v>
      </c>
      <c r="G14" s="9">
        <v>458.75</v>
      </c>
      <c r="H14" s="48">
        <v>313.98</v>
      </c>
      <c r="I14" s="49">
        <v>236.51</v>
      </c>
      <c r="J14" s="44">
        <v>77.47</v>
      </c>
      <c r="K14" s="96">
        <f t="shared" si="0"/>
        <v>32.94</v>
      </c>
      <c r="L14" s="48">
        <v>77.48</v>
      </c>
      <c r="M14" s="48">
        <v>84.95</v>
      </c>
      <c r="N14" s="48">
        <v>110.78</v>
      </c>
      <c r="O14" s="50">
        <v>16.14</v>
      </c>
      <c r="P14" s="46">
        <f t="shared" si="1"/>
        <v>2709.15</v>
      </c>
      <c r="Q14" s="101"/>
    </row>
    <row r="15" spans="1:17" ht="15.75" thickBot="1">
      <c r="A15" s="7" t="s">
        <v>19</v>
      </c>
      <c r="B15" s="8" t="s">
        <v>9</v>
      </c>
      <c r="C15" s="9">
        <v>171300.01</v>
      </c>
      <c r="D15" s="9" t="s">
        <v>10</v>
      </c>
      <c r="E15" s="10">
        <v>205560</v>
      </c>
      <c r="F15" s="47">
        <v>1805.79</v>
      </c>
      <c r="G15" s="9">
        <v>513.23</v>
      </c>
      <c r="H15" s="48">
        <v>351.27000000000004</v>
      </c>
      <c r="I15" s="49">
        <v>264.60000000000002</v>
      </c>
      <c r="J15" s="44">
        <v>86.67</v>
      </c>
      <c r="K15" s="96">
        <f t="shared" si="0"/>
        <v>36.85</v>
      </c>
      <c r="L15" s="48">
        <v>86.68</v>
      </c>
      <c r="M15" s="48">
        <v>95.04</v>
      </c>
      <c r="N15" s="48">
        <v>123.93</v>
      </c>
      <c r="O15" s="50">
        <v>18.059999999999999</v>
      </c>
      <c r="P15" s="46">
        <f t="shared" si="1"/>
        <v>3030.8499999999995</v>
      </c>
      <c r="Q15" s="101"/>
    </row>
    <row r="16" spans="1:17" ht="15.75" thickBot="1">
      <c r="A16" s="7" t="s">
        <v>20</v>
      </c>
      <c r="B16" s="8" t="s">
        <v>9</v>
      </c>
      <c r="C16" s="9">
        <v>205560.01</v>
      </c>
      <c r="D16" s="9" t="s">
        <v>10</v>
      </c>
      <c r="E16" s="10">
        <v>239820</v>
      </c>
      <c r="F16" s="47">
        <v>2025.8100000000002</v>
      </c>
      <c r="G16" s="9">
        <v>575.75</v>
      </c>
      <c r="H16" s="48">
        <v>394.06</v>
      </c>
      <c r="I16" s="49">
        <v>296.83</v>
      </c>
      <c r="J16" s="44">
        <v>97.23</v>
      </c>
      <c r="K16" s="96">
        <f t="shared" si="0"/>
        <v>41.34</v>
      </c>
      <c r="L16" s="48">
        <v>97.24</v>
      </c>
      <c r="M16" s="48">
        <v>106.62</v>
      </c>
      <c r="N16" s="48">
        <v>139.03</v>
      </c>
      <c r="O16" s="50">
        <v>20.260000000000002</v>
      </c>
      <c r="P16" s="46">
        <f t="shared" si="1"/>
        <v>3400.1100000000006</v>
      </c>
      <c r="Q16" s="101"/>
    </row>
    <row r="17" spans="1:17" ht="15.75" thickBot="1">
      <c r="A17" s="7" t="s">
        <v>21</v>
      </c>
      <c r="B17" s="8" t="s">
        <v>9</v>
      </c>
      <c r="C17" s="9">
        <v>239820.01</v>
      </c>
      <c r="D17" s="9" t="s">
        <v>10</v>
      </c>
      <c r="E17" s="10">
        <v>274080</v>
      </c>
      <c r="F17" s="47">
        <v>2217.52</v>
      </c>
      <c r="G17" s="9">
        <v>630.24</v>
      </c>
      <c r="H17" s="48">
        <v>431.36</v>
      </c>
      <c r="I17" s="49">
        <v>324.92</v>
      </c>
      <c r="J17" s="44">
        <v>106.44</v>
      </c>
      <c r="K17" s="96">
        <f t="shared" si="0"/>
        <v>45.25</v>
      </c>
      <c r="L17" s="48">
        <v>106.44</v>
      </c>
      <c r="M17" s="48">
        <v>116.71</v>
      </c>
      <c r="N17" s="48">
        <v>152.19</v>
      </c>
      <c r="O17" s="50">
        <v>22.18</v>
      </c>
      <c r="P17" s="46">
        <f t="shared" si="1"/>
        <v>3721.8900000000003</v>
      </c>
      <c r="Q17" s="101"/>
    </row>
    <row r="18" spans="1:17" ht="15.75" thickBot="1">
      <c r="A18" s="7" t="s">
        <v>22</v>
      </c>
      <c r="B18" s="8" t="s">
        <v>9</v>
      </c>
      <c r="C18" s="9">
        <v>274080.01</v>
      </c>
      <c r="D18" s="9" t="s">
        <v>10</v>
      </c>
      <c r="E18" s="10">
        <v>294399</v>
      </c>
      <c r="F18" s="47">
        <v>2439.6799999999998</v>
      </c>
      <c r="G18" s="9">
        <v>693.38</v>
      </c>
      <c r="H18" s="48">
        <v>474.58000000000004</v>
      </c>
      <c r="I18" s="49">
        <v>357.48</v>
      </c>
      <c r="J18" s="44">
        <v>117.1</v>
      </c>
      <c r="K18" s="96">
        <f t="shared" si="0"/>
        <v>49.78</v>
      </c>
      <c r="L18" s="48">
        <v>117.1</v>
      </c>
      <c r="M18" s="48">
        <v>128.4</v>
      </c>
      <c r="N18" s="48">
        <v>167.44</v>
      </c>
      <c r="O18" s="50">
        <v>24.4</v>
      </c>
      <c r="P18" s="46">
        <f t="shared" si="1"/>
        <v>4094.76</v>
      </c>
      <c r="Q18" s="101"/>
    </row>
    <row r="19" spans="1:17" ht="15.75" thickBot="1">
      <c r="A19" s="7" t="s">
        <v>23</v>
      </c>
      <c r="B19" s="8" t="s">
        <v>9</v>
      </c>
      <c r="C19" s="9">
        <v>294399.01</v>
      </c>
      <c r="D19" s="9" t="s">
        <v>10</v>
      </c>
      <c r="E19" s="10">
        <v>342600</v>
      </c>
      <c r="F19" s="47">
        <v>2596.5100000000002</v>
      </c>
      <c r="G19" s="9">
        <v>737.96</v>
      </c>
      <c r="H19" s="48">
        <v>505.09</v>
      </c>
      <c r="I19" s="49">
        <v>380.46</v>
      </c>
      <c r="J19" s="44">
        <v>124.63</v>
      </c>
      <c r="K19" s="96">
        <f t="shared" si="0"/>
        <v>52.99</v>
      </c>
      <c r="L19" s="48">
        <v>124.63</v>
      </c>
      <c r="M19" s="48">
        <v>136.66</v>
      </c>
      <c r="N19" s="48">
        <v>178.2</v>
      </c>
      <c r="O19" s="50">
        <v>25.97</v>
      </c>
      <c r="P19" s="46">
        <f t="shared" si="1"/>
        <v>4358.01</v>
      </c>
      <c r="Q19" s="101"/>
    </row>
    <row r="20" spans="1:17" ht="15.75" thickBot="1">
      <c r="A20" s="7" t="s">
        <v>24</v>
      </c>
      <c r="B20" s="8" t="s">
        <v>9</v>
      </c>
      <c r="C20" s="9">
        <v>342600.01</v>
      </c>
      <c r="D20" s="9" t="s">
        <v>10</v>
      </c>
      <c r="E20" s="10">
        <v>685200</v>
      </c>
      <c r="F20" s="47">
        <v>2881.85</v>
      </c>
      <c r="G20" s="9">
        <v>819.06</v>
      </c>
      <c r="H20" s="48">
        <v>560.58999999999992</v>
      </c>
      <c r="I20" s="49">
        <v>422.27</v>
      </c>
      <c r="J20" s="44">
        <v>138.32</v>
      </c>
      <c r="K20" s="96">
        <f t="shared" si="0"/>
        <v>58.81</v>
      </c>
      <c r="L20" s="48">
        <v>138.33000000000001</v>
      </c>
      <c r="M20" s="48">
        <v>151.68</v>
      </c>
      <c r="N20" s="48">
        <v>197.79</v>
      </c>
      <c r="O20" s="50">
        <v>28.82</v>
      </c>
      <c r="P20" s="46">
        <f t="shared" si="1"/>
        <v>4836.93</v>
      </c>
      <c r="Q20" s="101"/>
    </row>
    <row r="21" spans="1:17" ht="15.75" thickBot="1">
      <c r="A21" s="7" t="s">
        <v>25</v>
      </c>
      <c r="B21" s="8" t="s">
        <v>9</v>
      </c>
      <c r="C21" s="9">
        <v>685200.01</v>
      </c>
      <c r="D21" s="9" t="s">
        <v>10</v>
      </c>
      <c r="E21" s="10">
        <v>1027800</v>
      </c>
      <c r="F21" s="47">
        <v>3199.9099999999994</v>
      </c>
      <c r="G21" s="9">
        <v>909.43000000000006</v>
      </c>
      <c r="H21" s="48">
        <v>622.46</v>
      </c>
      <c r="I21" s="49">
        <v>468.87</v>
      </c>
      <c r="J21" s="44">
        <v>153.59</v>
      </c>
      <c r="K21" s="96">
        <f t="shared" si="0"/>
        <v>65.3</v>
      </c>
      <c r="L21" s="48">
        <v>153.59</v>
      </c>
      <c r="M21" s="48">
        <v>168.42</v>
      </c>
      <c r="N21" s="48">
        <v>219.61</v>
      </c>
      <c r="O21" s="50">
        <v>32</v>
      </c>
      <c r="P21" s="46">
        <f t="shared" si="1"/>
        <v>5370.7199999999993</v>
      </c>
      <c r="Q21" s="101"/>
    </row>
    <row r="22" spans="1:17" ht="15.75" thickBot="1">
      <c r="A22" s="7" t="s">
        <v>26</v>
      </c>
      <c r="B22" s="8" t="s">
        <v>9</v>
      </c>
      <c r="C22" s="9">
        <v>1027800.01</v>
      </c>
      <c r="D22" s="9" t="s">
        <v>10</v>
      </c>
      <c r="E22" s="10">
        <v>1370400</v>
      </c>
      <c r="F22" s="47">
        <v>3548.42</v>
      </c>
      <c r="G22" s="9">
        <v>1008.5</v>
      </c>
      <c r="H22" s="48">
        <v>690.26</v>
      </c>
      <c r="I22" s="49">
        <v>519.94000000000005</v>
      </c>
      <c r="J22" s="44">
        <v>170.32</v>
      </c>
      <c r="K22" s="96">
        <f t="shared" si="0"/>
        <v>72.41</v>
      </c>
      <c r="L22" s="48">
        <v>170.32</v>
      </c>
      <c r="M22" s="48">
        <v>186.76</v>
      </c>
      <c r="N22" s="48">
        <v>243.53</v>
      </c>
      <c r="O22" s="50">
        <v>35.479999999999997</v>
      </c>
      <c r="P22" s="46">
        <f t="shared" si="1"/>
        <v>5955.6799999999994</v>
      </c>
      <c r="Q22" s="101"/>
    </row>
    <row r="23" spans="1:17" ht="15.75" thickBot="1">
      <c r="A23" s="7" t="s">
        <v>27</v>
      </c>
      <c r="B23" s="8" t="s">
        <v>9</v>
      </c>
      <c r="C23" s="9">
        <v>1370400.01</v>
      </c>
      <c r="D23" s="9" t="s">
        <v>10</v>
      </c>
      <c r="E23" s="10">
        <v>2091150</v>
      </c>
      <c r="F23" s="47">
        <v>3920.91</v>
      </c>
      <c r="G23" s="9">
        <v>1114.3599999999999</v>
      </c>
      <c r="H23" s="48">
        <v>762.72</v>
      </c>
      <c r="I23" s="49">
        <v>574.52</v>
      </c>
      <c r="J23" s="44">
        <v>188.2</v>
      </c>
      <c r="K23" s="96">
        <f t="shared" si="0"/>
        <v>80.010000000000005</v>
      </c>
      <c r="L23" s="48">
        <v>188.2</v>
      </c>
      <c r="M23" s="48">
        <v>206.36</v>
      </c>
      <c r="N23" s="48">
        <v>269.10000000000002</v>
      </c>
      <c r="O23" s="50">
        <v>39.21</v>
      </c>
      <c r="P23" s="46">
        <f t="shared" si="1"/>
        <v>6580.87</v>
      </c>
      <c r="Q23" s="101"/>
    </row>
    <row r="24" spans="1:17" ht="15.75" thickBot="1">
      <c r="A24" s="7" t="s">
        <v>28</v>
      </c>
      <c r="B24" s="8" t="s">
        <v>9</v>
      </c>
      <c r="C24" s="9">
        <v>2091150.01</v>
      </c>
      <c r="D24" s="9" t="s">
        <v>10</v>
      </c>
      <c r="E24" s="10">
        <v>3485249</v>
      </c>
      <c r="F24" s="47">
        <v>5445.73</v>
      </c>
      <c r="G24" s="9">
        <v>1547.73</v>
      </c>
      <c r="H24" s="48">
        <v>1059.33</v>
      </c>
      <c r="I24" s="49">
        <v>797.94</v>
      </c>
      <c r="J24" s="44">
        <v>261.39</v>
      </c>
      <c r="K24" s="96">
        <f t="shared" si="0"/>
        <v>111.13</v>
      </c>
      <c r="L24" s="48">
        <v>261.39</v>
      </c>
      <c r="M24" s="48">
        <v>286.62</v>
      </c>
      <c r="N24" s="48">
        <v>373.75</v>
      </c>
      <c r="O24" s="50">
        <v>54.46</v>
      </c>
      <c r="P24" s="46">
        <f t="shared" si="1"/>
        <v>9140.14</v>
      </c>
      <c r="Q24" s="101"/>
    </row>
    <row r="25" spans="1:17" ht="15.75" thickBot="1">
      <c r="A25" s="7" t="s">
        <v>29</v>
      </c>
      <c r="B25" s="8" t="s">
        <v>9</v>
      </c>
      <c r="C25" s="9">
        <v>3485249.01</v>
      </c>
      <c r="D25" s="9" t="s">
        <v>10</v>
      </c>
      <c r="E25" s="10">
        <v>5227874</v>
      </c>
      <c r="F25" s="47">
        <v>7079.42</v>
      </c>
      <c r="G25" s="9">
        <v>2012.04</v>
      </c>
      <c r="H25" s="48">
        <v>1377.1299999999999</v>
      </c>
      <c r="I25" s="49">
        <v>1037.32</v>
      </c>
      <c r="J25" s="44">
        <v>339.81</v>
      </c>
      <c r="K25" s="96">
        <f t="shared" si="0"/>
        <v>144.47</v>
      </c>
      <c r="L25" s="48">
        <v>339.81</v>
      </c>
      <c r="M25" s="48">
        <v>372.6</v>
      </c>
      <c r="N25" s="48">
        <v>485.87</v>
      </c>
      <c r="O25" s="50">
        <v>70.790000000000006</v>
      </c>
      <c r="P25" s="46">
        <f t="shared" si="1"/>
        <v>11882.13</v>
      </c>
      <c r="Q25" s="101"/>
    </row>
    <row r="26" spans="1:17" ht="15.75" thickBot="1">
      <c r="A26" s="7" t="s">
        <v>30</v>
      </c>
      <c r="B26" s="8" t="s">
        <v>9</v>
      </c>
      <c r="C26" s="9">
        <v>5227874.01</v>
      </c>
      <c r="D26" s="9" t="s">
        <v>10</v>
      </c>
      <c r="E26" s="10">
        <v>6970498</v>
      </c>
      <c r="F26" s="47">
        <v>8713.14</v>
      </c>
      <c r="G26" s="9">
        <v>2476.37</v>
      </c>
      <c r="H26" s="48">
        <v>1694.93</v>
      </c>
      <c r="I26" s="49">
        <v>1276.7</v>
      </c>
      <c r="J26" s="44">
        <v>418.23</v>
      </c>
      <c r="K26" s="96">
        <f t="shared" si="0"/>
        <v>177.81</v>
      </c>
      <c r="L26" s="48">
        <v>418.23</v>
      </c>
      <c r="M26" s="48">
        <v>458.59</v>
      </c>
      <c r="N26" s="48">
        <v>598</v>
      </c>
      <c r="O26" s="50">
        <v>87.13</v>
      </c>
      <c r="P26" s="46">
        <f t="shared" si="1"/>
        <v>14624.199999999997</v>
      </c>
      <c r="Q26" s="101"/>
    </row>
    <row r="27" spans="1:17" ht="15.75" thickBot="1">
      <c r="A27" s="7" t="s">
        <v>31</v>
      </c>
      <c r="B27" s="8" t="s">
        <v>9</v>
      </c>
      <c r="C27" s="9">
        <v>6970498.0099999998</v>
      </c>
      <c r="D27" s="9" t="s">
        <v>10</v>
      </c>
      <c r="E27" s="10">
        <v>8713123</v>
      </c>
      <c r="F27" s="47">
        <v>10346.83</v>
      </c>
      <c r="G27" s="9">
        <v>2940.68</v>
      </c>
      <c r="H27" s="48">
        <v>2012.7199999999998</v>
      </c>
      <c r="I27" s="49">
        <v>1516.08</v>
      </c>
      <c r="J27" s="44">
        <v>496.64</v>
      </c>
      <c r="K27" s="96">
        <f t="shared" si="0"/>
        <v>211.15</v>
      </c>
      <c r="L27" s="48">
        <v>496.65</v>
      </c>
      <c r="M27" s="48">
        <v>544.57000000000005</v>
      </c>
      <c r="N27" s="48">
        <v>710.12</v>
      </c>
      <c r="O27" s="50">
        <v>103.47</v>
      </c>
      <c r="P27" s="46">
        <f t="shared" si="1"/>
        <v>17366.189999999999</v>
      </c>
      <c r="Q27" s="101"/>
    </row>
    <row r="28" spans="1:17" ht="15.75" thickBot="1">
      <c r="A28" s="7" t="s">
        <v>32</v>
      </c>
      <c r="B28" s="8" t="s">
        <v>9</v>
      </c>
      <c r="C28" s="9">
        <v>8713123.0099999998</v>
      </c>
      <c r="D28" s="9" t="s">
        <v>10</v>
      </c>
      <c r="E28" s="10">
        <v>10455748</v>
      </c>
      <c r="F28" s="47">
        <v>11980.53</v>
      </c>
      <c r="G28" s="9">
        <v>3404.99</v>
      </c>
      <c r="H28" s="48">
        <v>2330.52</v>
      </c>
      <c r="I28" s="49">
        <v>1755.46</v>
      </c>
      <c r="J28" s="44">
        <v>575.05999999999995</v>
      </c>
      <c r="K28" s="96">
        <f t="shared" si="0"/>
        <v>244.5</v>
      </c>
      <c r="L28" s="48">
        <v>575.07000000000005</v>
      </c>
      <c r="M28" s="48">
        <v>630.54999999999995</v>
      </c>
      <c r="N28" s="48">
        <v>822.24</v>
      </c>
      <c r="O28" s="50">
        <v>119.81</v>
      </c>
      <c r="P28" s="46">
        <f t="shared" si="1"/>
        <v>20108.210000000003</v>
      </c>
      <c r="Q28" s="101"/>
    </row>
    <row r="29" spans="1:17" ht="15.75" thickBot="1">
      <c r="A29" s="7" t="s">
        <v>33</v>
      </c>
      <c r="B29" s="8" t="s">
        <v>9</v>
      </c>
      <c r="C29" s="9">
        <v>10455748.01</v>
      </c>
      <c r="D29" s="9" t="s">
        <v>10</v>
      </c>
      <c r="E29" s="10">
        <v>12198372</v>
      </c>
      <c r="F29" s="47">
        <v>13614.250000000002</v>
      </c>
      <c r="G29" s="9">
        <v>3869.32</v>
      </c>
      <c r="H29" s="48">
        <v>2648.33</v>
      </c>
      <c r="I29" s="49">
        <v>1994.85</v>
      </c>
      <c r="J29" s="44">
        <v>653.48</v>
      </c>
      <c r="K29" s="96">
        <f t="shared" si="0"/>
        <v>277.83999999999997</v>
      </c>
      <c r="L29" s="48">
        <v>653.48</v>
      </c>
      <c r="M29" s="48">
        <v>716.54</v>
      </c>
      <c r="N29" s="48">
        <v>934.37</v>
      </c>
      <c r="O29" s="50">
        <v>136.13999999999999</v>
      </c>
      <c r="P29" s="46">
        <f t="shared" si="1"/>
        <v>22850.27</v>
      </c>
      <c r="Q29" s="101"/>
    </row>
    <row r="30" spans="1:17" ht="15.75" thickBot="1">
      <c r="A30" s="7" t="s">
        <v>34</v>
      </c>
      <c r="B30" s="8" t="s">
        <v>9</v>
      </c>
      <c r="C30" s="9">
        <v>12198372.01</v>
      </c>
      <c r="D30" s="9" t="s">
        <v>10</v>
      </c>
      <c r="E30" s="10">
        <v>13940997</v>
      </c>
      <c r="F30" s="47">
        <v>15247.949999999999</v>
      </c>
      <c r="G30" s="9">
        <v>4333.63</v>
      </c>
      <c r="H30" s="48">
        <v>2966.12</v>
      </c>
      <c r="I30" s="49">
        <v>2234.2199999999998</v>
      </c>
      <c r="J30" s="44">
        <v>731.9</v>
      </c>
      <c r="K30" s="96">
        <f t="shared" si="0"/>
        <v>311.18</v>
      </c>
      <c r="L30" s="48">
        <v>731.9</v>
      </c>
      <c r="M30" s="48">
        <v>802.52</v>
      </c>
      <c r="N30" s="48">
        <v>1046.49</v>
      </c>
      <c r="O30" s="50">
        <v>152.47999999999999</v>
      </c>
      <c r="P30" s="46">
        <f t="shared" si="1"/>
        <v>25592.27</v>
      </c>
      <c r="Q30" s="101"/>
    </row>
    <row r="31" spans="1:17" ht="15.75" thickBot="1">
      <c r="A31" s="7" t="s">
        <v>35</v>
      </c>
      <c r="B31" s="8" t="s">
        <v>9</v>
      </c>
      <c r="C31" s="9">
        <v>13940997.01</v>
      </c>
      <c r="D31" s="9" t="s">
        <v>10</v>
      </c>
      <c r="E31" s="10">
        <v>15683622</v>
      </c>
      <c r="F31" s="47">
        <v>16881.66</v>
      </c>
      <c r="G31" s="9">
        <v>4797.9399999999996</v>
      </c>
      <c r="H31" s="48">
        <v>3283.92</v>
      </c>
      <c r="I31" s="49">
        <v>2473.61</v>
      </c>
      <c r="J31" s="44">
        <v>810.31</v>
      </c>
      <c r="K31" s="96">
        <f t="shared" si="0"/>
        <v>344.52</v>
      </c>
      <c r="L31" s="48">
        <v>810.32</v>
      </c>
      <c r="M31" s="48">
        <v>888.51</v>
      </c>
      <c r="N31" s="48">
        <v>1158.6099999999999</v>
      </c>
      <c r="O31" s="50">
        <v>168.82</v>
      </c>
      <c r="P31" s="46">
        <f t="shared" si="1"/>
        <v>28334.299999999996</v>
      </c>
      <c r="Q31" s="101"/>
    </row>
    <row r="32" spans="1:17" ht="15.75" thickBot="1">
      <c r="A32" s="7" t="s">
        <v>36</v>
      </c>
      <c r="B32" s="8" t="s">
        <v>9</v>
      </c>
      <c r="C32" s="9">
        <v>15683622.01</v>
      </c>
      <c r="D32" s="9" t="s">
        <v>10</v>
      </c>
      <c r="E32" s="10">
        <v>17426246</v>
      </c>
      <c r="F32" s="47">
        <v>18515.420000000002</v>
      </c>
      <c r="G32" s="9">
        <v>5262.27</v>
      </c>
      <c r="H32" s="48">
        <v>3601.7299999999996</v>
      </c>
      <c r="I32" s="49">
        <v>2712.99</v>
      </c>
      <c r="J32" s="44">
        <v>888.74</v>
      </c>
      <c r="K32" s="96">
        <f t="shared" si="0"/>
        <v>377.86</v>
      </c>
      <c r="L32" s="48">
        <v>888.74</v>
      </c>
      <c r="M32" s="48">
        <v>974.49</v>
      </c>
      <c r="N32" s="48">
        <v>1270.74</v>
      </c>
      <c r="O32" s="50">
        <v>185.15</v>
      </c>
      <c r="P32" s="46">
        <f t="shared" si="1"/>
        <v>31076.400000000009</v>
      </c>
      <c r="Q32" s="101"/>
    </row>
    <row r="33" spans="1:17" ht="15.75" thickBot="1">
      <c r="A33" s="7" t="s">
        <v>37</v>
      </c>
      <c r="B33" s="8" t="s">
        <v>9</v>
      </c>
      <c r="C33" s="9">
        <v>17426246.010000002</v>
      </c>
      <c r="D33" s="9" t="s">
        <v>10</v>
      </c>
      <c r="E33" s="10">
        <v>20911495</v>
      </c>
      <c r="F33" s="47">
        <v>21782.83</v>
      </c>
      <c r="G33" s="9">
        <v>6190.91</v>
      </c>
      <c r="H33" s="48">
        <v>4237.33</v>
      </c>
      <c r="I33" s="49">
        <v>3191.76</v>
      </c>
      <c r="J33" s="44">
        <v>1045.57</v>
      </c>
      <c r="K33" s="96">
        <f t="shared" si="0"/>
        <v>444.54</v>
      </c>
      <c r="L33" s="48">
        <v>1045.58</v>
      </c>
      <c r="M33" s="48">
        <v>1146.46</v>
      </c>
      <c r="N33" s="48">
        <v>1494.99</v>
      </c>
      <c r="O33" s="50">
        <v>217.83</v>
      </c>
      <c r="P33" s="46">
        <f t="shared" si="1"/>
        <v>36560.47</v>
      </c>
      <c r="Q33" s="101"/>
    </row>
    <row r="34" spans="1:17" ht="15.75" thickBot="1">
      <c r="A34" s="7" t="s">
        <v>38</v>
      </c>
      <c r="B34" s="8" t="s">
        <v>9</v>
      </c>
      <c r="C34" s="9">
        <v>20911495.010000002</v>
      </c>
      <c r="D34" s="9" t="s">
        <v>10</v>
      </c>
      <c r="E34" s="10">
        <v>24396745</v>
      </c>
      <c r="F34" s="47">
        <v>25050.23</v>
      </c>
      <c r="G34" s="9">
        <v>7119.54</v>
      </c>
      <c r="H34" s="48">
        <v>4872.93</v>
      </c>
      <c r="I34" s="49">
        <v>3670.52</v>
      </c>
      <c r="J34" s="44">
        <v>1202.4100000000001</v>
      </c>
      <c r="K34" s="96">
        <f t="shared" si="0"/>
        <v>511.22</v>
      </c>
      <c r="L34" s="48">
        <v>1202.4100000000001</v>
      </c>
      <c r="M34" s="48">
        <v>1318.43</v>
      </c>
      <c r="N34" s="48">
        <v>1719.24</v>
      </c>
      <c r="O34" s="50">
        <v>250.5</v>
      </c>
      <c r="P34" s="46">
        <f t="shared" si="1"/>
        <v>42044.5</v>
      </c>
      <c r="Q34" s="101"/>
    </row>
    <row r="35" spans="1:17" ht="15.75" thickBot="1">
      <c r="A35" s="7" t="s">
        <v>39</v>
      </c>
      <c r="B35" s="8" t="s">
        <v>9</v>
      </c>
      <c r="C35" s="9">
        <v>24396745.010000002</v>
      </c>
      <c r="D35" s="9" t="s">
        <v>10</v>
      </c>
      <c r="E35" s="10">
        <v>27881993</v>
      </c>
      <c r="F35" s="47">
        <v>28317.65</v>
      </c>
      <c r="G35" s="9">
        <v>8048.18</v>
      </c>
      <c r="H35" s="48">
        <v>5508.5199999999995</v>
      </c>
      <c r="I35" s="49">
        <v>4149.28</v>
      </c>
      <c r="J35" s="44">
        <v>1359.24</v>
      </c>
      <c r="K35" s="96">
        <f t="shared" si="0"/>
        <v>577.91</v>
      </c>
      <c r="L35" s="48">
        <v>1359.25</v>
      </c>
      <c r="M35" s="48">
        <v>1490.4</v>
      </c>
      <c r="N35" s="48">
        <v>1943.48</v>
      </c>
      <c r="O35" s="50">
        <v>283.18</v>
      </c>
      <c r="P35" s="46">
        <f t="shared" si="1"/>
        <v>47528.570000000007</v>
      </c>
      <c r="Q35" s="101"/>
    </row>
    <row r="36" spans="1:17" ht="15.75" thickBot="1">
      <c r="A36" s="7" t="s">
        <v>40</v>
      </c>
      <c r="B36" s="8" t="s">
        <v>9</v>
      </c>
      <c r="C36" s="9">
        <v>27881993.010000002</v>
      </c>
      <c r="D36" s="9" t="s">
        <v>10</v>
      </c>
      <c r="E36" s="10">
        <v>31367243</v>
      </c>
      <c r="F36" s="47">
        <v>31585.06</v>
      </c>
      <c r="G36" s="9">
        <v>8976.7999999999993</v>
      </c>
      <c r="H36" s="48">
        <v>6144.12</v>
      </c>
      <c r="I36" s="49">
        <v>4628.04</v>
      </c>
      <c r="J36" s="44">
        <v>1516.08</v>
      </c>
      <c r="K36" s="96">
        <f t="shared" si="0"/>
        <v>644.59</v>
      </c>
      <c r="L36" s="48">
        <v>1516.08</v>
      </c>
      <c r="M36" s="48">
        <v>1662.37</v>
      </c>
      <c r="N36" s="48">
        <v>2167.73</v>
      </c>
      <c r="O36" s="50">
        <v>315.85000000000002</v>
      </c>
      <c r="P36" s="46">
        <f t="shared" si="1"/>
        <v>53012.600000000006</v>
      </c>
      <c r="Q36" s="101"/>
    </row>
    <row r="37" spans="1:17" ht="15.75" thickBot="1">
      <c r="A37" s="11" t="s">
        <v>41</v>
      </c>
      <c r="B37" s="12" t="s">
        <v>9</v>
      </c>
      <c r="C37" s="13">
        <v>31367243.010000002</v>
      </c>
      <c r="D37" s="13" t="s">
        <v>10</v>
      </c>
      <c r="E37" s="14">
        <v>0</v>
      </c>
      <c r="F37" s="51">
        <v>34852.519999999997</v>
      </c>
      <c r="G37" s="52">
        <v>9905.4500000000007</v>
      </c>
      <c r="H37" s="28">
        <v>6779.7300000000005</v>
      </c>
      <c r="I37" s="53">
        <v>5106.8100000000004</v>
      </c>
      <c r="J37" s="54">
        <v>1672.92</v>
      </c>
      <c r="K37" s="96">
        <f t="shared" si="0"/>
        <v>711.27</v>
      </c>
      <c r="L37" s="52">
        <v>1672.92</v>
      </c>
      <c r="M37" s="52">
        <v>1834.34</v>
      </c>
      <c r="N37" s="55">
        <v>2391.98</v>
      </c>
      <c r="O37" s="56">
        <v>348.53</v>
      </c>
      <c r="P37" s="46">
        <f t="shared" si="1"/>
        <v>58496.74</v>
      </c>
      <c r="Q37" s="101"/>
    </row>
    <row r="38" spans="1:17" ht="15.75" thickBot="1">
      <c r="A38" s="132" t="s">
        <v>42</v>
      </c>
      <c r="B38" s="133"/>
      <c r="C38" s="133"/>
      <c r="D38" s="133"/>
      <c r="E38" s="133"/>
      <c r="F38" s="133"/>
      <c r="G38" s="133"/>
      <c r="H38" s="133"/>
      <c r="I38" s="133"/>
      <c r="J38" s="133"/>
      <c r="K38" s="133"/>
      <c r="L38" s="133"/>
      <c r="M38" s="133"/>
      <c r="N38" s="133"/>
      <c r="O38" s="133"/>
      <c r="P38" s="134"/>
      <c r="Q38" s="101"/>
    </row>
    <row r="39" spans="1:17" ht="15.75" thickBot="1">
      <c r="A39" s="57"/>
      <c r="B39" s="57"/>
      <c r="C39" s="57"/>
      <c r="D39" s="57"/>
      <c r="E39" s="57"/>
      <c r="F39" s="57"/>
      <c r="G39" s="57"/>
      <c r="H39" s="57"/>
      <c r="I39" s="57"/>
      <c r="J39" s="57"/>
      <c r="K39" s="91"/>
      <c r="L39" s="57"/>
      <c r="M39" s="57"/>
      <c r="N39" s="57"/>
      <c r="O39" s="57"/>
      <c r="P39" s="57"/>
      <c r="Q39" s="101"/>
    </row>
    <row r="40" spans="1:17" ht="127.5" customHeight="1" thickBot="1">
      <c r="A40" s="58" t="s">
        <v>43</v>
      </c>
      <c r="B40" s="135" t="s">
        <v>44</v>
      </c>
      <c r="C40" s="136"/>
      <c r="D40" s="136"/>
      <c r="E40" s="137"/>
      <c r="F40" s="59">
        <v>138.13</v>
      </c>
      <c r="G40" s="60">
        <v>39.26</v>
      </c>
      <c r="H40" s="16">
        <v>26.869999999999997</v>
      </c>
      <c r="I40" s="61">
        <v>20.239999999999998</v>
      </c>
      <c r="J40" s="62">
        <v>6.63</v>
      </c>
      <c r="K40" s="99">
        <f t="shared" ref="K40" si="2">ROUNDDOWN(F40*$G$1,2)</f>
        <v>2.81</v>
      </c>
      <c r="L40" s="16">
        <v>6.63</v>
      </c>
      <c r="M40" s="16">
        <v>7.27</v>
      </c>
      <c r="N40" s="16">
        <v>9.48</v>
      </c>
      <c r="O40" s="16">
        <v>1.38</v>
      </c>
      <c r="P40" s="6">
        <f t="shared" ref="P40" si="3">F40+G40+H40+K40+L40+M40+N40+O40</f>
        <v>231.82999999999998</v>
      </c>
      <c r="Q40" s="101"/>
    </row>
    <row r="41" spans="1:17" ht="11.25" customHeight="1" thickBot="1">
      <c r="A41" s="57"/>
      <c r="B41" s="57"/>
      <c r="C41" s="57"/>
      <c r="D41" s="57"/>
      <c r="E41" s="57"/>
      <c r="F41" s="57"/>
      <c r="G41" s="57"/>
      <c r="H41" s="57"/>
      <c r="I41" s="57"/>
      <c r="J41" s="57"/>
      <c r="K41" s="91"/>
      <c r="L41" s="57"/>
      <c r="M41" s="57"/>
      <c r="N41" s="57"/>
      <c r="O41" s="57"/>
      <c r="P41" s="57"/>
      <c r="Q41" s="101"/>
    </row>
    <row r="42" spans="1:17" ht="232.5" customHeight="1" thickBot="1">
      <c r="A42" s="15" t="s">
        <v>45</v>
      </c>
      <c r="B42" s="138" t="s">
        <v>46</v>
      </c>
      <c r="C42" s="136"/>
      <c r="D42" s="136"/>
      <c r="E42" s="137"/>
      <c r="F42" s="59">
        <v>230.21</v>
      </c>
      <c r="G42" s="60">
        <v>65.430000000000007</v>
      </c>
      <c r="H42" s="16">
        <v>44.78</v>
      </c>
      <c r="I42" s="61">
        <v>33.729999999999997</v>
      </c>
      <c r="J42" s="62">
        <v>11.05</v>
      </c>
      <c r="K42" s="99">
        <f t="shared" ref="K42" si="4">ROUNDDOWN(F42*$G$1,2)</f>
        <v>4.6900000000000004</v>
      </c>
      <c r="L42" s="16">
        <v>11.05</v>
      </c>
      <c r="M42" s="16">
        <v>12.12</v>
      </c>
      <c r="N42" s="16">
        <v>15.8</v>
      </c>
      <c r="O42" s="16">
        <v>2.2999999999999998</v>
      </c>
      <c r="P42" s="6">
        <f t="shared" ref="P42" si="5">F42+G42+H42+K42+L42+M42+N42+O42</f>
        <v>386.38</v>
      </c>
      <c r="Q42" s="101"/>
    </row>
    <row r="43" spans="1:17" ht="15.75" thickBot="1">
      <c r="A43" s="57"/>
      <c r="B43" s="57"/>
      <c r="C43" s="57"/>
      <c r="D43" s="57"/>
      <c r="E43" s="57"/>
      <c r="F43" s="57"/>
      <c r="G43" s="57"/>
      <c r="H43" s="57"/>
      <c r="I43" s="57"/>
      <c r="J43" s="57"/>
      <c r="K43" s="91"/>
      <c r="L43" s="57"/>
      <c r="M43" s="57"/>
      <c r="N43" s="57"/>
      <c r="O43" s="57"/>
      <c r="P43" s="57"/>
      <c r="Q43" s="101"/>
    </row>
    <row r="44" spans="1:17" ht="167.25" customHeight="1" thickBot="1">
      <c r="A44" s="15" t="s">
        <v>47</v>
      </c>
      <c r="B44" s="138" t="s">
        <v>48</v>
      </c>
      <c r="C44" s="136"/>
      <c r="D44" s="136"/>
      <c r="E44" s="137"/>
      <c r="F44" s="59">
        <v>276.3</v>
      </c>
      <c r="G44" s="60">
        <v>78.53</v>
      </c>
      <c r="H44" s="16">
        <v>53.739999999999995</v>
      </c>
      <c r="I44" s="61">
        <v>40.479999999999997</v>
      </c>
      <c r="J44" s="62">
        <v>13.26</v>
      </c>
      <c r="K44" s="99">
        <f t="shared" ref="K44" si="6">ROUNDDOWN(F44*$G$1,2)</f>
        <v>5.63</v>
      </c>
      <c r="L44" s="16">
        <v>13.26</v>
      </c>
      <c r="M44" s="16">
        <v>14.54</v>
      </c>
      <c r="N44" s="16">
        <v>18.96</v>
      </c>
      <c r="O44" s="16">
        <v>2.76</v>
      </c>
      <c r="P44" s="6">
        <f t="shared" ref="P44" si="7">F44+G44+H44+K44+L44+M44+N44+O44</f>
        <v>463.72</v>
      </c>
      <c r="Q44" s="101"/>
    </row>
    <row r="45" spans="1:17" ht="15.75" thickBot="1">
      <c r="A45" s="63"/>
      <c r="B45" s="63"/>
      <c r="C45" s="63"/>
      <c r="D45" s="63"/>
      <c r="E45" s="63"/>
      <c r="F45" s="63"/>
      <c r="G45" s="63"/>
      <c r="H45" s="63"/>
      <c r="I45" s="63"/>
      <c r="J45" s="63"/>
      <c r="K45" s="92"/>
      <c r="L45" s="63"/>
      <c r="M45" s="63"/>
      <c r="N45" s="63"/>
      <c r="O45" s="63"/>
      <c r="P45" s="63"/>
      <c r="Q45" s="101"/>
    </row>
    <row r="46" spans="1:17">
      <c r="A46" s="17" t="s">
        <v>49</v>
      </c>
      <c r="B46" s="139" t="s">
        <v>50</v>
      </c>
      <c r="C46" s="140"/>
      <c r="D46" s="140"/>
      <c r="E46" s="140"/>
      <c r="F46" s="140"/>
      <c r="G46" s="140"/>
      <c r="H46" s="140"/>
      <c r="I46" s="140"/>
      <c r="J46" s="140"/>
      <c r="K46" s="140"/>
      <c r="L46" s="140"/>
      <c r="M46" s="140"/>
      <c r="N46" s="140"/>
      <c r="O46" s="140"/>
      <c r="P46" s="141"/>
      <c r="Q46" s="101"/>
    </row>
    <row r="47" spans="1:17">
      <c r="A47" s="64" t="s">
        <v>51</v>
      </c>
      <c r="B47" s="142" t="s">
        <v>52</v>
      </c>
      <c r="C47" s="143"/>
      <c r="D47" s="143"/>
      <c r="E47" s="144"/>
      <c r="F47" s="18" t="s">
        <v>53</v>
      </c>
      <c r="G47" s="18" t="s">
        <v>53</v>
      </c>
      <c r="H47" s="18" t="s">
        <v>53</v>
      </c>
      <c r="I47" s="65" t="s">
        <v>53</v>
      </c>
      <c r="J47" s="65" t="s">
        <v>53</v>
      </c>
      <c r="K47" s="98" t="s">
        <v>53</v>
      </c>
      <c r="L47" s="18" t="s">
        <v>53</v>
      </c>
      <c r="M47" s="18" t="s">
        <v>53</v>
      </c>
      <c r="N47" s="18" t="s">
        <v>53</v>
      </c>
      <c r="O47" s="18" t="s">
        <v>53</v>
      </c>
      <c r="P47" s="66" t="s">
        <v>53</v>
      </c>
      <c r="Q47" s="101"/>
    </row>
    <row r="48" spans="1:17" ht="15.75" thickBot="1">
      <c r="A48" s="19" t="s">
        <v>54</v>
      </c>
      <c r="B48" s="145" t="s">
        <v>112</v>
      </c>
      <c r="C48" s="146"/>
      <c r="D48" s="146"/>
      <c r="E48" s="146"/>
      <c r="F48" s="146"/>
      <c r="G48" s="146"/>
      <c r="H48" s="146"/>
      <c r="I48" s="146"/>
      <c r="J48" s="146"/>
      <c r="K48" s="146"/>
      <c r="L48" s="146"/>
      <c r="M48" s="146"/>
      <c r="N48" s="146"/>
      <c r="O48" s="146"/>
      <c r="P48" s="147"/>
      <c r="Q48" s="101"/>
    </row>
    <row r="49" spans="1:17" ht="15.75" thickBot="1">
      <c r="A49" s="20" t="s">
        <v>55</v>
      </c>
      <c r="B49" s="148" t="s">
        <v>56</v>
      </c>
      <c r="C49" s="149"/>
      <c r="D49" s="149"/>
      <c r="E49" s="150"/>
      <c r="F49" s="67">
        <v>65.360000000000014</v>
      </c>
      <c r="G49" s="67">
        <v>18.579999999999998</v>
      </c>
      <c r="H49" s="48">
        <v>12.71</v>
      </c>
      <c r="I49" s="68">
        <v>9.58</v>
      </c>
      <c r="J49" s="44">
        <v>3.13</v>
      </c>
      <c r="K49" s="97">
        <f t="shared" ref="K49:K51" si="8">ROUNDDOWN(F49*$G$1,2)</f>
        <v>1.33</v>
      </c>
      <c r="L49" s="67">
        <v>3.14</v>
      </c>
      <c r="M49" s="67">
        <v>3.44</v>
      </c>
      <c r="N49" s="69">
        <v>4.49</v>
      </c>
      <c r="O49" s="10">
        <v>0.65</v>
      </c>
      <c r="P49" s="46">
        <f t="shared" ref="P49:P57" si="9">F49+G49+H49+K49+L49+M49+N49+O49</f>
        <v>109.7</v>
      </c>
      <c r="Q49" s="101"/>
    </row>
    <row r="50" spans="1:17" ht="15.75" thickBot="1">
      <c r="A50" s="70" t="s">
        <v>57</v>
      </c>
      <c r="B50" s="123" t="s">
        <v>58</v>
      </c>
      <c r="C50" s="124"/>
      <c r="D50" s="124"/>
      <c r="E50" s="125"/>
      <c r="F50" s="48">
        <v>16.350000000000001</v>
      </c>
      <c r="G50" s="67">
        <v>4.6399999999999997</v>
      </c>
      <c r="H50" s="48">
        <v>3.17</v>
      </c>
      <c r="I50" s="68">
        <v>2.39</v>
      </c>
      <c r="J50" s="44">
        <v>0.78</v>
      </c>
      <c r="K50" s="97">
        <f t="shared" si="8"/>
        <v>0.33</v>
      </c>
      <c r="L50" s="67">
        <v>0.78</v>
      </c>
      <c r="M50" s="67">
        <v>0.86</v>
      </c>
      <c r="N50" s="69">
        <v>1.1200000000000001</v>
      </c>
      <c r="O50" s="10">
        <v>0.16</v>
      </c>
      <c r="P50" s="46">
        <f t="shared" si="9"/>
        <v>27.410000000000004</v>
      </c>
      <c r="Q50" s="101"/>
    </row>
    <row r="51" spans="1:17" ht="15.75" thickBot="1">
      <c r="A51" s="21" t="s">
        <v>59</v>
      </c>
      <c r="B51" s="151" t="s">
        <v>60</v>
      </c>
      <c r="C51" s="152"/>
      <c r="D51" s="152"/>
      <c r="E51" s="153"/>
      <c r="F51" s="71">
        <v>32.65</v>
      </c>
      <c r="G51" s="67">
        <v>9.2799999999999994</v>
      </c>
      <c r="H51" s="48">
        <v>6.34</v>
      </c>
      <c r="I51" s="68">
        <v>4.78</v>
      </c>
      <c r="J51" s="44">
        <v>1.56</v>
      </c>
      <c r="K51" s="97">
        <f t="shared" si="8"/>
        <v>0.66</v>
      </c>
      <c r="L51" s="67">
        <v>1.57</v>
      </c>
      <c r="M51" s="67">
        <v>1.72</v>
      </c>
      <c r="N51" s="69">
        <v>2.2400000000000002</v>
      </c>
      <c r="O51" s="72">
        <v>0.33</v>
      </c>
      <c r="P51" s="46">
        <f t="shared" si="9"/>
        <v>54.789999999999992</v>
      </c>
      <c r="Q51" s="101"/>
    </row>
    <row r="52" spans="1:17" ht="15.75" thickBot="1">
      <c r="A52" s="22" t="s">
        <v>61</v>
      </c>
      <c r="B52" s="135" t="s">
        <v>113</v>
      </c>
      <c r="C52" s="136"/>
      <c r="D52" s="136"/>
      <c r="E52" s="136"/>
      <c r="F52" s="136"/>
      <c r="G52" s="136"/>
      <c r="H52" s="136"/>
      <c r="I52" s="136"/>
      <c r="J52" s="136"/>
      <c r="K52" s="136"/>
      <c r="L52" s="136"/>
      <c r="M52" s="136"/>
      <c r="N52" s="136"/>
      <c r="O52" s="136"/>
      <c r="P52" s="154"/>
      <c r="Q52" s="101"/>
    </row>
    <row r="53" spans="1:17" ht="15.75" thickBot="1">
      <c r="A53" s="20" t="s">
        <v>62</v>
      </c>
      <c r="B53" s="148" t="s">
        <v>56</v>
      </c>
      <c r="C53" s="149"/>
      <c r="D53" s="149"/>
      <c r="E53" s="150"/>
      <c r="F53" s="73">
        <v>87.15</v>
      </c>
      <c r="G53" s="67">
        <v>24.77</v>
      </c>
      <c r="H53" s="48">
        <v>16.95</v>
      </c>
      <c r="I53" s="68">
        <v>12.77</v>
      </c>
      <c r="J53" s="44">
        <v>4.18</v>
      </c>
      <c r="K53" s="97">
        <f t="shared" ref="K53:K54" si="10">ROUNDDOWN(F53*$G$1,2)</f>
        <v>1.77</v>
      </c>
      <c r="L53" s="67">
        <v>4.18</v>
      </c>
      <c r="M53" s="67">
        <v>4.59</v>
      </c>
      <c r="N53" s="69">
        <v>5.98</v>
      </c>
      <c r="O53" s="27">
        <v>0.87</v>
      </c>
      <c r="P53" s="46">
        <f t="shared" si="9"/>
        <v>146.26000000000002</v>
      </c>
      <c r="Q53" s="101"/>
    </row>
    <row r="54" spans="1:17" ht="15.75" thickBot="1">
      <c r="A54" s="21" t="s">
        <v>63</v>
      </c>
      <c r="B54" s="151" t="s">
        <v>58</v>
      </c>
      <c r="C54" s="152"/>
      <c r="D54" s="152"/>
      <c r="E54" s="153"/>
      <c r="F54" s="74">
        <v>21.790000000000003</v>
      </c>
      <c r="G54" s="67">
        <v>6.2</v>
      </c>
      <c r="H54" s="48">
        <v>4.24</v>
      </c>
      <c r="I54" s="68">
        <v>3.2</v>
      </c>
      <c r="J54" s="44">
        <v>1.04</v>
      </c>
      <c r="K54" s="97">
        <f t="shared" si="10"/>
        <v>0.44</v>
      </c>
      <c r="L54" s="67">
        <v>1.05</v>
      </c>
      <c r="M54" s="67">
        <v>1.1499999999999999</v>
      </c>
      <c r="N54" s="69">
        <v>1.5</v>
      </c>
      <c r="O54" s="28">
        <v>0.22</v>
      </c>
      <c r="P54" s="46">
        <f t="shared" si="9"/>
        <v>36.589999999999996</v>
      </c>
      <c r="Q54" s="101"/>
    </row>
    <row r="55" spans="1:17" ht="15.75" thickBot="1">
      <c r="A55" s="23" t="s">
        <v>64</v>
      </c>
      <c r="B55" s="135" t="s">
        <v>114</v>
      </c>
      <c r="C55" s="136"/>
      <c r="D55" s="136"/>
      <c r="E55" s="136"/>
      <c r="F55" s="136"/>
      <c r="G55" s="136"/>
      <c r="H55" s="136"/>
      <c r="I55" s="136"/>
      <c r="J55" s="136"/>
      <c r="K55" s="136"/>
      <c r="L55" s="136"/>
      <c r="M55" s="136"/>
      <c r="N55" s="136"/>
      <c r="O55" s="136"/>
      <c r="P55" s="154"/>
      <c r="Q55" s="101"/>
    </row>
    <row r="56" spans="1:17" ht="15.75" thickBot="1">
      <c r="A56" s="20" t="s">
        <v>65</v>
      </c>
      <c r="B56" s="148" t="s">
        <v>56</v>
      </c>
      <c r="C56" s="149"/>
      <c r="D56" s="149"/>
      <c r="E56" s="150"/>
      <c r="F56" s="73">
        <v>174.26999999999998</v>
      </c>
      <c r="G56" s="67">
        <v>49.53</v>
      </c>
      <c r="H56" s="48">
        <v>33.89</v>
      </c>
      <c r="I56" s="68">
        <v>25.53</v>
      </c>
      <c r="J56" s="44">
        <v>8.36</v>
      </c>
      <c r="K56" s="97">
        <f t="shared" ref="K56:K57" si="11">ROUNDDOWN(F56*$G$1,2)</f>
        <v>3.55</v>
      </c>
      <c r="L56" s="67">
        <v>8.36</v>
      </c>
      <c r="M56" s="67">
        <v>9.17</v>
      </c>
      <c r="N56" s="69">
        <v>11.96</v>
      </c>
      <c r="O56" s="27">
        <v>1.74</v>
      </c>
      <c r="P56" s="46">
        <f t="shared" si="9"/>
        <v>292.47000000000003</v>
      </c>
      <c r="Q56" s="101"/>
    </row>
    <row r="57" spans="1:17" ht="15.75" thickBot="1">
      <c r="A57" s="21" t="s">
        <v>66</v>
      </c>
      <c r="B57" s="151" t="s">
        <v>58</v>
      </c>
      <c r="C57" s="152"/>
      <c r="D57" s="152"/>
      <c r="E57" s="153"/>
      <c r="F57" s="74">
        <v>43.570000000000007</v>
      </c>
      <c r="G57" s="67">
        <v>12.38</v>
      </c>
      <c r="H57" s="48">
        <v>8.4699999999999989</v>
      </c>
      <c r="I57" s="68">
        <v>6.38</v>
      </c>
      <c r="J57" s="44">
        <v>2.09</v>
      </c>
      <c r="K57" s="97">
        <f t="shared" si="11"/>
        <v>0.88</v>
      </c>
      <c r="L57" s="67">
        <v>2.09</v>
      </c>
      <c r="M57" s="67">
        <v>2.29</v>
      </c>
      <c r="N57" s="69">
        <v>2.99</v>
      </c>
      <c r="O57" s="75">
        <v>0.44</v>
      </c>
      <c r="P57" s="6">
        <f t="shared" si="9"/>
        <v>73.110000000000014</v>
      </c>
      <c r="Q57" s="101"/>
    </row>
    <row r="58" spans="1:17" ht="15.75" thickBot="1">
      <c r="A58" s="155" t="s">
        <v>67</v>
      </c>
      <c r="B58" s="156"/>
      <c r="C58" s="156"/>
      <c r="D58" s="156"/>
      <c r="E58" s="156"/>
      <c r="F58" s="156"/>
      <c r="G58" s="156"/>
      <c r="H58" s="156"/>
      <c r="I58" s="156"/>
      <c r="J58" s="156"/>
      <c r="K58" s="156"/>
      <c r="L58" s="156"/>
      <c r="M58" s="156"/>
      <c r="N58" s="156"/>
      <c r="O58" s="156"/>
      <c r="P58" s="157"/>
      <c r="Q58" s="101"/>
    </row>
    <row r="59" spans="1:17" ht="15.75" thickBot="1">
      <c r="A59" s="24"/>
      <c r="B59" s="25"/>
      <c r="C59" s="25"/>
      <c r="D59" s="25"/>
      <c r="E59" s="25"/>
      <c r="F59" s="26"/>
      <c r="G59" s="26"/>
      <c r="H59" s="26"/>
      <c r="I59" s="26"/>
      <c r="J59" s="26"/>
      <c r="K59" s="93"/>
      <c r="L59" s="26"/>
      <c r="M59" s="26"/>
      <c r="N59" s="26"/>
      <c r="O59" s="33"/>
      <c r="P59" s="76"/>
      <c r="Q59" s="101"/>
    </row>
    <row r="60" spans="1:17" ht="27.75" customHeight="1" thickBot="1">
      <c r="A60" s="15" t="s">
        <v>68</v>
      </c>
      <c r="B60" s="138" t="s">
        <v>69</v>
      </c>
      <c r="C60" s="136"/>
      <c r="D60" s="136"/>
      <c r="E60" s="137"/>
      <c r="F60" s="16">
        <v>2.76</v>
      </c>
      <c r="G60" s="16">
        <v>0.8</v>
      </c>
      <c r="H60" s="16">
        <v>0.54</v>
      </c>
      <c r="I60" s="61">
        <v>0.41</v>
      </c>
      <c r="J60" s="62">
        <v>0.13</v>
      </c>
      <c r="K60" s="99">
        <f t="shared" ref="K60" si="12">ROUNDDOWN(F60*$G$1,2)</f>
        <v>0.05</v>
      </c>
      <c r="L60" s="16">
        <v>0.13</v>
      </c>
      <c r="M60" s="16">
        <v>0.15</v>
      </c>
      <c r="N60" s="16">
        <v>0.19</v>
      </c>
      <c r="O60" s="16">
        <v>0.03</v>
      </c>
      <c r="P60" s="6">
        <f t="shared" ref="P60" si="13">F60+G60+H60+K60+L60+M60+N60+O60</f>
        <v>4.6500000000000004</v>
      </c>
      <c r="Q60" s="101"/>
    </row>
    <row r="61" spans="1:17" ht="15.75" thickBot="1">
      <c r="A61" s="24"/>
      <c r="B61" s="25"/>
      <c r="C61" s="25"/>
      <c r="D61" s="25"/>
      <c r="E61" s="25"/>
      <c r="F61" s="26"/>
      <c r="G61" s="26"/>
      <c r="H61" s="26"/>
      <c r="I61" s="26"/>
      <c r="J61" s="26"/>
      <c r="K61" s="93"/>
      <c r="L61" s="26"/>
      <c r="M61" s="26"/>
      <c r="N61" s="26"/>
      <c r="O61" s="33"/>
      <c r="P61" s="76"/>
      <c r="Q61" s="101"/>
    </row>
    <row r="62" spans="1:17">
      <c r="A62" s="17" t="s">
        <v>70</v>
      </c>
      <c r="B62" s="158" t="s">
        <v>71</v>
      </c>
      <c r="C62" s="159"/>
      <c r="D62" s="159"/>
      <c r="E62" s="159"/>
      <c r="F62" s="159"/>
      <c r="G62" s="159"/>
      <c r="H62" s="159"/>
      <c r="I62" s="159"/>
      <c r="J62" s="159"/>
      <c r="K62" s="159"/>
      <c r="L62" s="159"/>
      <c r="M62" s="159"/>
      <c r="N62" s="159"/>
      <c r="O62" s="159"/>
      <c r="P62" s="160"/>
      <c r="Q62" s="101"/>
    </row>
    <row r="63" spans="1:17" ht="15.75" thickBot="1">
      <c r="A63" s="19" t="s">
        <v>72</v>
      </c>
      <c r="B63" s="161" t="s">
        <v>73</v>
      </c>
      <c r="C63" s="162"/>
      <c r="D63" s="162"/>
      <c r="E63" s="162"/>
      <c r="F63" s="162"/>
      <c r="G63" s="162"/>
      <c r="H63" s="162"/>
      <c r="I63" s="162"/>
      <c r="J63" s="162"/>
      <c r="K63" s="162"/>
      <c r="L63" s="162"/>
      <c r="M63" s="162"/>
      <c r="N63" s="162"/>
      <c r="O63" s="162"/>
      <c r="P63" s="163"/>
      <c r="Q63" s="101"/>
    </row>
    <row r="64" spans="1:17" ht="15.75" thickBot="1">
      <c r="A64" s="20" t="s">
        <v>74</v>
      </c>
      <c r="B64" s="148" t="s">
        <v>75</v>
      </c>
      <c r="C64" s="149"/>
      <c r="D64" s="149"/>
      <c r="E64" s="150"/>
      <c r="F64" s="47">
        <v>4.75</v>
      </c>
      <c r="G64" s="9">
        <v>1.37</v>
      </c>
      <c r="H64" s="48">
        <v>0.93</v>
      </c>
      <c r="I64" s="49">
        <v>0.71</v>
      </c>
      <c r="J64" s="44">
        <v>0.22</v>
      </c>
      <c r="K64" s="97">
        <f t="shared" ref="K64:K65" si="14">ROUNDDOWN(F64*$G$1,2)</f>
        <v>0.09</v>
      </c>
      <c r="L64" s="48">
        <v>0.23</v>
      </c>
      <c r="M64" s="48">
        <v>0.25</v>
      </c>
      <c r="N64" s="48">
        <v>0.33</v>
      </c>
      <c r="O64" s="27">
        <v>0.05</v>
      </c>
      <c r="P64" s="46">
        <f t="shared" ref="P64:P65" si="15">F64+G64+H64+K64+L64+M64+N64+O64</f>
        <v>8</v>
      </c>
      <c r="Q64" s="101"/>
    </row>
    <row r="65" spans="1:17" ht="15.75" thickBot="1">
      <c r="A65" s="21" t="s">
        <v>76</v>
      </c>
      <c r="B65" s="151" t="s">
        <v>77</v>
      </c>
      <c r="C65" s="152"/>
      <c r="D65" s="152"/>
      <c r="E65" s="153"/>
      <c r="F65" s="47">
        <v>7.26</v>
      </c>
      <c r="G65" s="9">
        <v>2.08</v>
      </c>
      <c r="H65" s="48">
        <v>1.42</v>
      </c>
      <c r="I65" s="49">
        <v>1.08</v>
      </c>
      <c r="J65" s="44">
        <v>0.34</v>
      </c>
      <c r="K65" s="97">
        <f t="shared" si="14"/>
        <v>0.14000000000000001</v>
      </c>
      <c r="L65" s="48">
        <v>0.35</v>
      </c>
      <c r="M65" s="48">
        <v>0.38</v>
      </c>
      <c r="N65" s="48">
        <v>0.5</v>
      </c>
      <c r="O65" s="28">
        <v>7.0000000000000007E-2</v>
      </c>
      <c r="P65" s="46">
        <f t="shared" si="15"/>
        <v>12.200000000000001</v>
      </c>
      <c r="Q65" s="101"/>
    </row>
    <row r="66" spans="1:17" ht="15.75" thickBot="1">
      <c r="A66" s="22" t="s">
        <v>78</v>
      </c>
      <c r="B66" s="135" t="s">
        <v>79</v>
      </c>
      <c r="C66" s="136"/>
      <c r="D66" s="136"/>
      <c r="E66" s="136"/>
      <c r="F66" s="136"/>
      <c r="G66" s="136"/>
      <c r="H66" s="136"/>
      <c r="I66" s="136"/>
      <c r="J66" s="136"/>
      <c r="K66" s="136"/>
      <c r="L66" s="136"/>
      <c r="M66" s="136"/>
      <c r="N66" s="136"/>
      <c r="O66" s="136"/>
      <c r="P66" s="154"/>
      <c r="Q66" s="101"/>
    </row>
    <row r="67" spans="1:17" ht="15.75" thickBot="1">
      <c r="A67" s="29" t="s">
        <v>80</v>
      </c>
      <c r="B67" s="167" t="s">
        <v>81</v>
      </c>
      <c r="C67" s="168"/>
      <c r="D67" s="168"/>
      <c r="E67" s="169"/>
      <c r="F67" s="51">
        <v>12.170000000000002</v>
      </c>
      <c r="G67" s="52">
        <v>3.46</v>
      </c>
      <c r="H67" s="28">
        <v>2.36</v>
      </c>
      <c r="I67" s="89">
        <v>1.78</v>
      </c>
      <c r="J67" s="54">
        <v>0.57999999999999996</v>
      </c>
      <c r="K67" s="100">
        <f t="shared" ref="K67" si="16">ROUNDDOWN(F67*$G$1,2)</f>
        <v>0.24</v>
      </c>
      <c r="L67" s="28">
        <v>0.57999999999999996</v>
      </c>
      <c r="M67" s="28">
        <v>0.64</v>
      </c>
      <c r="N67" s="28">
        <v>0.83</v>
      </c>
      <c r="O67" s="16">
        <v>0.12</v>
      </c>
      <c r="P67" s="6">
        <f t="shared" ref="P67" si="17">F67+G67+H67+K67+L67+M67+N67+O67</f>
        <v>20.399999999999999</v>
      </c>
      <c r="Q67" s="101"/>
    </row>
    <row r="68" spans="1:17" ht="15.75" thickBot="1">
      <c r="A68" s="24"/>
      <c r="B68" s="25"/>
      <c r="C68" s="25"/>
      <c r="D68" s="25"/>
      <c r="E68" s="25"/>
      <c r="F68" s="30"/>
      <c r="G68" s="30"/>
      <c r="H68" s="30"/>
      <c r="I68" s="30"/>
      <c r="J68" s="30"/>
      <c r="K68" s="94"/>
      <c r="L68" s="30"/>
      <c r="M68" s="30"/>
      <c r="N68" s="30"/>
      <c r="O68" s="33"/>
      <c r="P68" s="76"/>
      <c r="Q68" s="101"/>
    </row>
    <row r="69" spans="1:17" ht="15.75" thickBot="1">
      <c r="A69" s="15" t="s">
        <v>82</v>
      </c>
      <c r="B69" s="138" t="s">
        <v>83</v>
      </c>
      <c r="C69" s="136"/>
      <c r="D69" s="136"/>
      <c r="E69" s="137"/>
      <c r="F69" s="77">
        <v>49.669999999999987</v>
      </c>
      <c r="G69" s="77">
        <v>14.11</v>
      </c>
      <c r="H69" s="16">
        <v>9.66</v>
      </c>
      <c r="I69" s="78">
        <v>7.28</v>
      </c>
      <c r="J69" s="62">
        <v>2.38</v>
      </c>
      <c r="K69" s="99">
        <f t="shared" ref="K69" si="18">ROUNDDOWN(F69*$G$1,2)</f>
        <v>1.01</v>
      </c>
      <c r="L69" s="77">
        <v>2.38</v>
      </c>
      <c r="M69" s="77">
        <v>2.61</v>
      </c>
      <c r="N69" s="77">
        <v>3.41</v>
      </c>
      <c r="O69" s="16">
        <v>0.5</v>
      </c>
      <c r="P69" s="6">
        <f t="shared" ref="P69" si="19">F69+G69+H69+K69+L69+M69+N69+O69</f>
        <v>83.34999999999998</v>
      </c>
      <c r="Q69" s="101"/>
    </row>
    <row r="70" spans="1:17" ht="15.75" thickBot="1">
      <c r="A70" s="24"/>
      <c r="B70" s="25"/>
      <c r="C70" s="25"/>
      <c r="D70" s="25"/>
      <c r="E70" s="25"/>
      <c r="F70" s="26"/>
      <c r="G70" s="26"/>
      <c r="H70" s="26"/>
      <c r="I70" s="26"/>
      <c r="J70" s="26"/>
      <c r="K70" s="93"/>
      <c r="L70" s="26"/>
      <c r="M70" s="26"/>
      <c r="N70" s="26"/>
      <c r="O70" s="33"/>
      <c r="P70" s="76"/>
      <c r="Q70" s="101"/>
    </row>
    <row r="71" spans="1:17" ht="15.75" thickBot="1">
      <c r="A71" s="31" t="s">
        <v>84</v>
      </c>
      <c r="B71" s="135" t="s">
        <v>85</v>
      </c>
      <c r="C71" s="136"/>
      <c r="D71" s="136"/>
      <c r="E71" s="136"/>
      <c r="F71" s="136"/>
      <c r="G71" s="136"/>
      <c r="H71" s="136"/>
      <c r="I71" s="136"/>
      <c r="J71" s="136"/>
      <c r="K71" s="136"/>
      <c r="L71" s="136"/>
      <c r="M71" s="136"/>
      <c r="N71" s="136"/>
      <c r="O71" s="136"/>
      <c r="P71" s="154"/>
      <c r="Q71" s="101"/>
    </row>
    <row r="72" spans="1:17" ht="27.75" customHeight="1" thickBot="1">
      <c r="A72" s="20" t="s">
        <v>86</v>
      </c>
      <c r="B72" s="148" t="s">
        <v>87</v>
      </c>
      <c r="C72" s="149"/>
      <c r="D72" s="149"/>
      <c r="E72" s="150"/>
      <c r="F72" s="67">
        <v>63.17</v>
      </c>
      <c r="G72" s="67">
        <v>17.95</v>
      </c>
      <c r="H72" s="48">
        <v>12.29</v>
      </c>
      <c r="I72" s="78">
        <v>9.26</v>
      </c>
      <c r="J72" s="44">
        <v>3.03</v>
      </c>
      <c r="K72" s="97">
        <f t="shared" ref="K72:K73" si="20">ROUNDDOWN(F72*$G$1,2)</f>
        <v>1.28</v>
      </c>
      <c r="L72" s="77">
        <v>3.03</v>
      </c>
      <c r="M72" s="77">
        <v>3.32</v>
      </c>
      <c r="N72" s="77">
        <v>4.34</v>
      </c>
      <c r="O72" s="10">
        <v>0.63</v>
      </c>
      <c r="P72" s="46">
        <f t="shared" ref="P72:P73" si="21">F72+G72+H72+K72+L72+M72+N72+O72</f>
        <v>106.00999999999999</v>
      </c>
      <c r="Q72" s="101"/>
    </row>
    <row r="73" spans="1:17" ht="21.75" customHeight="1" thickBot="1">
      <c r="A73" s="21" t="s">
        <v>88</v>
      </c>
      <c r="B73" s="151" t="s">
        <v>89</v>
      </c>
      <c r="C73" s="152"/>
      <c r="D73" s="152"/>
      <c r="E73" s="153"/>
      <c r="F73" s="74">
        <v>326.72000000000003</v>
      </c>
      <c r="G73" s="74">
        <v>92.86</v>
      </c>
      <c r="H73" s="28">
        <v>63.55</v>
      </c>
      <c r="I73" s="78">
        <v>47.87</v>
      </c>
      <c r="J73" s="54">
        <v>15.68</v>
      </c>
      <c r="K73" s="100">
        <f t="shared" si="20"/>
        <v>6.66</v>
      </c>
      <c r="L73" s="77">
        <v>15.68</v>
      </c>
      <c r="M73" s="77">
        <v>17.2</v>
      </c>
      <c r="N73" s="77">
        <v>22.42</v>
      </c>
      <c r="O73" s="28">
        <v>3.27</v>
      </c>
      <c r="P73" s="6">
        <f t="shared" si="21"/>
        <v>548.36</v>
      </c>
      <c r="Q73" s="101"/>
    </row>
    <row r="74" spans="1:17" ht="15.75" thickBot="1">
      <c r="A74" s="24"/>
      <c r="B74" s="25"/>
      <c r="C74" s="79"/>
      <c r="D74" s="79"/>
      <c r="E74" s="79"/>
      <c r="F74" s="26"/>
      <c r="G74" s="26"/>
      <c r="H74" s="26"/>
      <c r="I74" s="26"/>
      <c r="J74" s="26"/>
      <c r="K74" s="93"/>
      <c r="L74" s="26"/>
      <c r="M74" s="26"/>
      <c r="N74" s="26"/>
      <c r="O74" s="33"/>
      <c r="P74" s="76"/>
      <c r="Q74" s="101"/>
    </row>
    <row r="75" spans="1:17" ht="15.75" thickBot="1">
      <c r="A75" s="15" t="s">
        <v>90</v>
      </c>
      <c r="B75" s="138" t="s">
        <v>91</v>
      </c>
      <c r="C75" s="136"/>
      <c r="D75" s="136"/>
      <c r="E75" s="137"/>
      <c r="F75" s="77">
        <v>949.73</v>
      </c>
      <c r="G75" s="77">
        <v>269.92</v>
      </c>
      <c r="H75" s="16">
        <v>184.74</v>
      </c>
      <c r="I75" s="78">
        <v>139.16</v>
      </c>
      <c r="J75" s="62">
        <v>45.58</v>
      </c>
      <c r="K75" s="99">
        <f t="shared" ref="K75" si="22">ROUNDDOWN(F75*$G$1,2)</f>
        <v>19.38</v>
      </c>
      <c r="L75" s="77">
        <v>45.59</v>
      </c>
      <c r="M75" s="77">
        <v>49.99</v>
      </c>
      <c r="N75" s="77">
        <v>65.180000000000007</v>
      </c>
      <c r="O75" s="35">
        <v>9.5</v>
      </c>
      <c r="P75" s="6">
        <f t="shared" ref="P75" si="23">F75+G75+H75+K75+L75+M75+N75+O75</f>
        <v>1594.0300000000002</v>
      </c>
      <c r="Q75" s="101"/>
    </row>
    <row r="76" spans="1:17" ht="15.75" thickBot="1">
      <c r="A76" s="24"/>
      <c r="B76" s="25"/>
      <c r="C76" s="25"/>
      <c r="D76" s="25"/>
      <c r="E76" s="25"/>
      <c r="F76" s="26"/>
      <c r="G76" s="26"/>
      <c r="H76" s="26"/>
      <c r="I76" s="26"/>
      <c r="J76" s="26"/>
      <c r="K76" s="93"/>
      <c r="L76" s="26"/>
      <c r="M76" s="26"/>
      <c r="N76" s="26"/>
      <c r="O76" s="33"/>
      <c r="P76" s="76"/>
      <c r="Q76" s="101"/>
    </row>
    <row r="77" spans="1:17" ht="15.75" thickBot="1">
      <c r="A77" s="15" t="s">
        <v>92</v>
      </c>
      <c r="B77" s="138" t="s">
        <v>93</v>
      </c>
      <c r="C77" s="136"/>
      <c r="D77" s="136"/>
      <c r="E77" s="136"/>
      <c r="F77" s="136"/>
      <c r="G77" s="136"/>
      <c r="H77" s="136"/>
      <c r="I77" s="136"/>
      <c r="J77" s="136"/>
      <c r="K77" s="136"/>
      <c r="L77" s="136"/>
      <c r="M77" s="136"/>
      <c r="N77" s="136"/>
      <c r="O77" s="136"/>
      <c r="P77" s="154"/>
      <c r="Q77" s="101"/>
    </row>
    <row r="78" spans="1:17" ht="24.75" customHeight="1" thickBot="1">
      <c r="A78" s="80" t="s">
        <v>94</v>
      </c>
      <c r="B78" s="148" t="s">
        <v>95</v>
      </c>
      <c r="C78" s="149"/>
      <c r="D78" s="149"/>
      <c r="E78" s="150"/>
      <c r="F78" s="67">
        <v>71.89</v>
      </c>
      <c r="G78" s="67">
        <v>20.43</v>
      </c>
      <c r="H78" s="10">
        <v>13.98</v>
      </c>
      <c r="I78" s="81">
        <v>10.53</v>
      </c>
      <c r="J78" s="44">
        <v>3.45</v>
      </c>
      <c r="K78" s="97">
        <f t="shared" ref="K78:K81" si="24">ROUNDDOWN(F78*$G$1,2)</f>
        <v>1.46</v>
      </c>
      <c r="L78" s="30">
        <v>3.45</v>
      </c>
      <c r="M78" s="30">
        <v>3.78</v>
      </c>
      <c r="N78" s="30">
        <v>4.93</v>
      </c>
      <c r="O78" s="10">
        <v>0.72</v>
      </c>
      <c r="P78" s="46">
        <f t="shared" ref="P78:P81" si="25">F78+G78+H78+K78+L78+M78+N78+O78</f>
        <v>120.63999999999999</v>
      </c>
      <c r="Q78" s="101"/>
    </row>
    <row r="79" spans="1:17" ht="15.75" thickBot="1">
      <c r="A79" s="32" t="s">
        <v>96</v>
      </c>
      <c r="B79" s="164" t="s">
        <v>97</v>
      </c>
      <c r="C79" s="165"/>
      <c r="D79" s="165"/>
      <c r="E79" s="166"/>
      <c r="F79" s="82">
        <v>1306.9799999999998</v>
      </c>
      <c r="G79" s="82">
        <v>371.46</v>
      </c>
      <c r="H79" s="48">
        <v>254.23999999999998</v>
      </c>
      <c r="I79" s="83">
        <v>191.51</v>
      </c>
      <c r="J79" s="84">
        <v>62.73</v>
      </c>
      <c r="K79" s="97">
        <f t="shared" si="24"/>
        <v>26.67</v>
      </c>
      <c r="L79" s="82">
        <v>62.74</v>
      </c>
      <c r="M79" s="82">
        <v>68.790000000000006</v>
      </c>
      <c r="N79" s="82">
        <v>89.7</v>
      </c>
      <c r="O79" s="48">
        <v>13.07</v>
      </c>
      <c r="P79" s="46">
        <f t="shared" si="25"/>
        <v>2193.65</v>
      </c>
      <c r="Q79" s="101"/>
    </row>
    <row r="80" spans="1:17" ht="15.75" thickBot="1">
      <c r="A80" s="32" t="s">
        <v>98</v>
      </c>
      <c r="B80" s="164" t="s">
        <v>99</v>
      </c>
      <c r="C80" s="165"/>
      <c r="D80" s="165"/>
      <c r="E80" s="166"/>
      <c r="F80" s="82">
        <v>1306.9799999999998</v>
      </c>
      <c r="G80" s="82">
        <v>371.46</v>
      </c>
      <c r="H80" s="48">
        <v>254.23999999999998</v>
      </c>
      <c r="I80" s="83">
        <v>191.51</v>
      </c>
      <c r="J80" s="84">
        <v>62.73</v>
      </c>
      <c r="K80" s="97">
        <f t="shared" si="24"/>
        <v>26.67</v>
      </c>
      <c r="L80" s="82">
        <v>62.74</v>
      </c>
      <c r="M80" s="82">
        <v>68.790000000000006</v>
      </c>
      <c r="N80" s="82">
        <v>89.7</v>
      </c>
      <c r="O80" s="48">
        <v>13.07</v>
      </c>
      <c r="P80" s="46">
        <f t="shared" si="25"/>
        <v>2193.65</v>
      </c>
      <c r="Q80" s="101"/>
    </row>
    <row r="81" spans="1:17" ht="15.75" thickBot="1">
      <c r="A81" s="21" t="s">
        <v>100</v>
      </c>
      <c r="B81" s="151" t="s">
        <v>101</v>
      </c>
      <c r="C81" s="152"/>
      <c r="D81" s="152"/>
      <c r="E81" s="153"/>
      <c r="F81" s="74">
        <v>217.82000000000002</v>
      </c>
      <c r="G81" s="74">
        <v>61.91</v>
      </c>
      <c r="H81" s="28">
        <v>42.370000000000005</v>
      </c>
      <c r="I81" s="85">
        <v>31.92</v>
      </c>
      <c r="J81" s="86">
        <v>10.45</v>
      </c>
      <c r="K81" s="100">
        <f t="shared" si="24"/>
        <v>4.4400000000000004</v>
      </c>
      <c r="L81" s="87">
        <v>10.46</v>
      </c>
      <c r="M81" s="87">
        <v>11.46</v>
      </c>
      <c r="N81" s="87">
        <v>14.95</v>
      </c>
      <c r="O81" s="28">
        <v>2.1800000000000002</v>
      </c>
      <c r="P81" s="6">
        <f t="shared" si="25"/>
        <v>365.59</v>
      </c>
      <c r="Q81" s="101"/>
    </row>
    <row r="82" spans="1:17" ht="15.75" thickBot="1">
      <c r="A82" s="24"/>
      <c r="B82" s="25"/>
      <c r="C82" s="25"/>
      <c r="D82" s="25"/>
      <c r="E82" s="25"/>
      <c r="F82" s="26"/>
      <c r="G82" s="26"/>
      <c r="H82" s="26"/>
      <c r="I82" s="26"/>
      <c r="J82" s="26"/>
      <c r="K82" s="93"/>
      <c r="L82" s="26"/>
      <c r="M82" s="26"/>
      <c r="N82" s="26"/>
      <c r="O82" s="33"/>
      <c r="P82" s="76"/>
      <c r="Q82" s="101"/>
    </row>
    <row r="83" spans="1:17" ht="15.75" thickBot="1">
      <c r="A83" s="15" t="s">
        <v>102</v>
      </c>
      <c r="B83" s="138" t="s">
        <v>103</v>
      </c>
      <c r="C83" s="136"/>
      <c r="D83" s="136"/>
      <c r="E83" s="136"/>
      <c r="F83" s="136"/>
      <c r="G83" s="136"/>
      <c r="H83" s="136"/>
      <c r="I83" s="136"/>
      <c r="J83" s="136"/>
      <c r="K83" s="136"/>
      <c r="L83" s="136"/>
      <c r="M83" s="136"/>
      <c r="N83" s="136"/>
      <c r="O83" s="136"/>
      <c r="P83" s="154"/>
      <c r="Q83" s="101"/>
    </row>
    <row r="84" spans="1:17" ht="15.75" thickBot="1">
      <c r="A84" s="80" t="s">
        <v>104</v>
      </c>
      <c r="B84" s="148" t="s">
        <v>105</v>
      </c>
      <c r="C84" s="149"/>
      <c r="D84" s="149"/>
      <c r="E84" s="150"/>
      <c r="F84" s="10">
        <v>339.18</v>
      </c>
      <c r="G84" s="10">
        <v>96.4</v>
      </c>
      <c r="H84" s="10">
        <v>65.98</v>
      </c>
      <c r="I84" s="88">
        <v>49.7</v>
      </c>
      <c r="J84" s="44">
        <v>16.28</v>
      </c>
      <c r="K84" s="97">
        <f t="shared" ref="K84:K85" si="26">ROUNDDOWN(F84*$G$1,2)</f>
        <v>6.92</v>
      </c>
      <c r="L84" s="10">
        <v>16.28</v>
      </c>
      <c r="M84" s="10">
        <v>17.850000000000001</v>
      </c>
      <c r="N84" s="10">
        <v>23.28</v>
      </c>
      <c r="O84" s="10">
        <v>3.39</v>
      </c>
      <c r="P84" s="46">
        <f t="shared" ref="P84:P85" si="27">F84+G84+H84+K84+L84+M84+N84+O84</f>
        <v>569.28000000000009</v>
      </c>
      <c r="Q84" s="101"/>
    </row>
    <row r="85" spans="1:17" ht="15.75" thickBot="1">
      <c r="A85" s="21" t="s">
        <v>106</v>
      </c>
      <c r="B85" s="151" t="s">
        <v>107</v>
      </c>
      <c r="C85" s="152"/>
      <c r="D85" s="152"/>
      <c r="E85" s="153"/>
      <c r="F85" s="28">
        <v>171.28</v>
      </c>
      <c r="G85" s="28">
        <v>48.68</v>
      </c>
      <c r="H85" s="28">
        <v>33.32</v>
      </c>
      <c r="I85" s="89">
        <v>25.1</v>
      </c>
      <c r="J85" s="86">
        <v>8.2200000000000006</v>
      </c>
      <c r="K85" s="100">
        <f t="shared" si="26"/>
        <v>3.49</v>
      </c>
      <c r="L85" s="28">
        <v>8.2200000000000006</v>
      </c>
      <c r="M85" s="28">
        <v>9.01</v>
      </c>
      <c r="N85" s="28">
        <v>11.76</v>
      </c>
      <c r="O85" s="28">
        <v>1.71</v>
      </c>
      <c r="P85" s="6">
        <f t="shared" si="27"/>
        <v>287.46999999999997</v>
      </c>
      <c r="Q85" s="101"/>
    </row>
    <row r="86" spans="1:17" ht="15.75" thickBot="1">
      <c r="A86" s="57"/>
      <c r="B86" s="63"/>
      <c r="C86" s="63"/>
      <c r="D86" s="63"/>
      <c r="E86" s="63"/>
      <c r="F86" s="33"/>
      <c r="G86" s="33"/>
      <c r="H86" s="33"/>
      <c r="I86" s="33"/>
      <c r="J86" s="33"/>
      <c r="K86" s="92"/>
      <c r="L86" s="33"/>
      <c r="M86" s="33"/>
      <c r="N86" s="33"/>
      <c r="O86" s="33"/>
      <c r="P86" s="33"/>
      <c r="Q86" s="101"/>
    </row>
    <row r="87" spans="1:17" ht="15.75" thickBot="1">
      <c r="A87" s="34" t="s">
        <v>108</v>
      </c>
      <c r="B87" s="170" t="s">
        <v>109</v>
      </c>
      <c r="C87" s="171"/>
      <c r="D87" s="171"/>
      <c r="E87" s="172"/>
      <c r="F87" s="16">
        <v>1258.17</v>
      </c>
      <c r="G87" s="16">
        <v>357.59</v>
      </c>
      <c r="H87" s="16">
        <v>244.75</v>
      </c>
      <c r="I87" s="78">
        <v>184.36</v>
      </c>
      <c r="J87" s="62">
        <v>60.39</v>
      </c>
      <c r="K87" s="99">
        <f t="shared" ref="K87" si="28">ROUNDDOWN(F87*$G$1,2)</f>
        <v>25.67</v>
      </c>
      <c r="L87" s="77">
        <v>60.39</v>
      </c>
      <c r="M87" s="77">
        <v>66.22</v>
      </c>
      <c r="N87" s="77">
        <v>86.35</v>
      </c>
      <c r="O87" s="35">
        <v>12.58</v>
      </c>
      <c r="P87" s="6">
        <f t="shared" ref="P87" si="29">F87+G87+H87+K87+L87+M87+N87+O87</f>
        <v>2111.7200000000003</v>
      </c>
      <c r="Q87" s="101"/>
    </row>
  </sheetData>
  <mergeCells count="41">
    <mergeCell ref="B81:E81"/>
    <mergeCell ref="B83:P83"/>
    <mergeCell ref="B84:E84"/>
    <mergeCell ref="B85:E85"/>
    <mergeCell ref="B87:E87"/>
    <mergeCell ref="B80:E80"/>
    <mergeCell ref="B65:E65"/>
    <mergeCell ref="B66:P66"/>
    <mergeCell ref="B67:E67"/>
    <mergeCell ref="B69:E69"/>
    <mergeCell ref="B71:P71"/>
    <mergeCell ref="B72:E72"/>
    <mergeCell ref="B73:E73"/>
    <mergeCell ref="B75:E75"/>
    <mergeCell ref="B77:P77"/>
    <mergeCell ref="B78:E78"/>
    <mergeCell ref="B79:E79"/>
    <mergeCell ref="B64:E64"/>
    <mergeCell ref="B51:E51"/>
    <mergeCell ref="B52:P52"/>
    <mergeCell ref="B53:E53"/>
    <mergeCell ref="B54:E54"/>
    <mergeCell ref="B55:P55"/>
    <mergeCell ref="B56:E56"/>
    <mergeCell ref="B57:E57"/>
    <mergeCell ref="A58:P58"/>
    <mergeCell ref="B60:E60"/>
    <mergeCell ref="B62:P62"/>
    <mergeCell ref="B63:P63"/>
    <mergeCell ref="B50:E50"/>
    <mergeCell ref="A3:P3"/>
    <mergeCell ref="A4:P4"/>
    <mergeCell ref="A5:E5"/>
    <mergeCell ref="A38:P38"/>
    <mergeCell ref="B40:E40"/>
    <mergeCell ref="B42:E42"/>
    <mergeCell ref="B44:E44"/>
    <mergeCell ref="B46:P46"/>
    <mergeCell ref="B47:E47"/>
    <mergeCell ref="B48:P48"/>
    <mergeCell ref="B49:E49"/>
  </mergeCells>
  <pageMargins left="0.511811024" right="0.511811024" top="0.78740157499999996" bottom="0.78740157499999996" header="0.31496062000000002" footer="0.31496062000000002"/>
  <pageSetup paperSize="9"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24881-59A8-44EA-AC56-2277A99302CE}">
  <dimension ref="A1:R36"/>
  <sheetViews>
    <sheetView workbookViewId="0">
      <selection activeCell="G32" sqref="G32"/>
    </sheetView>
  </sheetViews>
  <sheetFormatPr defaultRowHeight="15"/>
  <cols>
    <col min="4" max="4" width="11" customWidth="1"/>
    <col min="5" max="6" width="12.85546875" bestFit="1" customWidth="1"/>
    <col min="7" max="7" width="11.7109375" customWidth="1"/>
    <col min="8" max="11" width="12.5703125" customWidth="1"/>
    <col min="12" max="12" width="11.42578125" bestFit="1" customWidth="1"/>
    <col min="13" max="13" width="13" style="1" bestFit="1" customWidth="1"/>
    <col min="14" max="14" width="11.5703125" customWidth="1"/>
    <col min="15" max="15" width="11.5703125" style="119" customWidth="1"/>
    <col min="16" max="16" width="15.42578125" customWidth="1"/>
    <col min="17" max="17" width="10.5703125" customWidth="1"/>
    <col min="18" max="18" width="10.28515625" customWidth="1"/>
  </cols>
  <sheetData>
    <row r="1" spans="1:18" ht="18.75">
      <c r="A1" s="104" t="s">
        <v>129</v>
      </c>
    </row>
    <row r="2" spans="1:18" ht="47.25">
      <c r="E2" s="105" t="s">
        <v>2</v>
      </c>
      <c r="F2" s="105" t="s">
        <v>3</v>
      </c>
      <c r="G2" s="106" t="s">
        <v>120</v>
      </c>
      <c r="H2" s="105" t="s">
        <v>110</v>
      </c>
      <c r="I2" s="105" t="s">
        <v>121</v>
      </c>
      <c r="J2" s="105" t="s">
        <v>5</v>
      </c>
      <c r="K2" s="105" t="s">
        <v>6</v>
      </c>
      <c r="L2" s="105" t="s">
        <v>7</v>
      </c>
      <c r="M2" s="107" t="s">
        <v>122</v>
      </c>
    </row>
    <row r="3" spans="1:18" ht="18.75">
      <c r="A3" s="104" t="s">
        <v>123</v>
      </c>
      <c r="B3" s="108"/>
      <c r="C3" s="108"/>
      <c r="E3" s="109">
        <v>2.76</v>
      </c>
      <c r="F3" s="109">
        <v>0.79</v>
      </c>
      <c r="G3" s="109">
        <v>0.53</v>
      </c>
      <c r="H3" s="109">
        <v>0.05</v>
      </c>
      <c r="I3" s="109">
        <v>0.13</v>
      </c>
      <c r="J3" s="109">
        <v>0.15</v>
      </c>
      <c r="K3" s="109">
        <v>0.19</v>
      </c>
      <c r="L3" s="109">
        <v>0.03</v>
      </c>
      <c r="M3" s="110">
        <f>SUM(E3:L3)</f>
        <v>4.6300000000000008</v>
      </c>
      <c r="P3" s="111"/>
      <c r="Q3" s="112"/>
      <c r="R3" s="112"/>
    </row>
    <row r="4" spans="1:18" ht="18.75">
      <c r="A4" s="104"/>
      <c r="B4" s="108"/>
      <c r="C4" s="113" t="s">
        <v>124</v>
      </c>
      <c r="E4" s="114">
        <v>2.76</v>
      </c>
      <c r="F4" s="114">
        <v>0.8</v>
      </c>
      <c r="G4" s="114">
        <v>0.54</v>
      </c>
      <c r="H4" s="114">
        <v>0.05</v>
      </c>
      <c r="I4" s="114">
        <v>0.13</v>
      </c>
      <c r="J4" s="114">
        <v>0.15</v>
      </c>
      <c r="K4" s="114">
        <v>0.19</v>
      </c>
      <c r="L4" s="114">
        <v>0.03</v>
      </c>
      <c r="M4" s="115">
        <f>SUM(E4:L4)</f>
        <v>4.6500000000000004</v>
      </c>
      <c r="P4" s="111"/>
      <c r="Q4" s="112"/>
      <c r="R4" s="112"/>
    </row>
    <row r="5" spans="1:18" ht="18.75">
      <c r="A5" s="104"/>
      <c r="B5" s="108"/>
      <c r="C5" s="108"/>
      <c r="E5" s="114"/>
      <c r="F5" s="114"/>
      <c r="G5" s="114"/>
      <c r="H5" s="114"/>
      <c r="I5" s="114"/>
      <c r="J5" s="114"/>
      <c r="K5" s="114"/>
      <c r="L5" s="114"/>
      <c r="M5" s="115"/>
      <c r="P5" s="111"/>
      <c r="Q5" s="112"/>
      <c r="R5" s="112"/>
    </row>
    <row r="6" spans="1:18" ht="18.75">
      <c r="A6" s="104" t="s">
        <v>125</v>
      </c>
      <c r="B6" s="108"/>
      <c r="C6" s="108"/>
      <c r="E6" s="109">
        <v>4.75</v>
      </c>
      <c r="F6" s="109">
        <v>1.35</v>
      </c>
      <c r="G6" s="109">
        <v>0.91999999999999993</v>
      </c>
      <c r="H6" s="109">
        <v>0.09</v>
      </c>
      <c r="I6" s="109">
        <v>0.23</v>
      </c>
      <c r="J6" s="109">
        <v>0.25</v>
      </c>
      <c r="K6" s="109">
        <v>0.33</v>
      </c>
      <c r="L6" s="109">
        <v>0.05</v>
      </c>
      <c r="M6" s="110">
        <f>SUM(E6:L6)</f>
        <v>7.97</v>
      </c>
      <c r="P6" s="111"/>
      <c r="Q6" s="112"/>
      <c r="R6" s="112"/>
    </row>
    <row r="7" spans="1:18" ht="18.75">
      <c r="A7" s="104"/>
      <c r="B7" s="108"/>
      <c r="C7" s="113" t="s">
        <v>124</v>
      </c>
      <c r="E7" s="114">
        <v>4.75</v>
      </c>
      <c r="F7" s="114">
        <v>1.37</v>
      </c>
      <c r="G7" s="114">
        <v>0.93</v>
      </c>
      <c r="H7" s="114">
        <v>0.09</v>
      </c>
      <c r="I7" s="114">
        <v>0.23</v>
      </c>
      <c r="J7" s="114">
        <v>0.25</v>
      </c>
      <c r="K7" s="114">
        <v>0.33</v>
      </c>
      <c r="L7" s="114">
        <v>0.05</v>
      </c>
      <c r="M7" s="115">
        <f>SUM(E7:L7)</f>
        <v>8</v>
      </c>
      <c r="P7" s="111"/>
      <c r="R7" s="112"/>
    </row>
    <row r="8" spans="1:18" ht="18.75">
      <c r="A8" s="104"/>
      <c r="B8" s="108"/>
      <c r="C8" s="108"/>
      <c r="E8" s="109"/>
      <c r="F8" s="109"/>
      <c r="G8" s="109"/>
      <c r="H8" s="109"/>
      <c r="I8" s="109"/>
      <c r="J8" s="109"/>
      <c r="K8" s="109"/>
      <c r="L8" s="109"/>
      <c r="M8" s="110"/>
      <c r="P8" s="111"/>
      <c r="R8" s="112"/>
    </row>
    <row r="9" spans="1:18" ht="18.75">
      <c r="A9" s="104" t="s">
        <v>126</v>
      </c>
      <c r="B9" s="108"/>
      <c r="C9" s="108"/>
      <c r="E9" s="109">
        <v>7.26</v>
      </c>
      <c r="F9" s="109">
        <v>2.0699999999999998</v>
      </c>
      <c r="G9" s="109">
        <v>1.4100000000000001</v>
      </c>
      <c r="H9" s="109">
        <v>0.14000000000000001</v>
      </c>
      <c r="I9" s="109">
        <v>0.35</v>
      </c>
      <c r="J9" s="109">
        <v>0.38</v>
      </c>
      <c r="K9" s="109">
        <v>0.5</v>
      </c>
      <c r="L9" s="109">
        <v>7.0000000000000007E-2</v>
      </c>
      <c r="M9" s="110">
        <f>SUM(E9:L9)</f>
        <v>12.180000000000001</v>
      </c>
      <c r="P9" s="111"/>
      <c r="Q9" s="112"/>
      <c r="R9" s="112"/>
    </row>
    <row r="10" spans="1:18" ht="18.75">
      <c r="A10" s="104"/>
      <c r="B10" s="108"/>
      <c r="C10" s="113" t="s">
        <v>124</v>
      </c>
      <c r="E10" s="114">
        <v>7.26</v>
      </c>
      <c r="F10" s="114">
        <v>2.08</v>
      </c>
      <c r="G10" s="114">
        <v>1.42</v>
      </c>
      <c r="H10" s="114">
        <v>0.14000000000000001</v>
      </c>
      <c r="I10" s="114">
        <v>0.35</v>
      </c>
      <c r="J10" s="114">
        <v>0.38</v>
      </c>
      <c r="K10" s="114">
        <v>0.5</v>
      </c>
      <c r="L10" s="114">
        <v>7.0000000000000007E-2</v>
      </c>
      <c r="M10" s="115">
        <f>SUM(E10:L10)</f>
        <v>12.200000000000001</v>
      </c>
      <c r="P10" s="111"/>
      <c r="Q10" s="112"/>
      <c r="R10" s="112"/>
    </row>
    <row r="11" spans="1:18" ht="18.75">
      <c r="A11" s="104"/>
      <c r="B11" s="108"/>
      <c r="C11" s="108"/>
      <c r="E11" s="109"/>
      <c r="F11" s="109"/>
      <c r="G11" s="109"/>
      <c r="H11" s="109"/>
      <c r="I11" s="109"/>
      <c r="J11" s="109"/>
      <c r="K11" s="109"/>
      <c r="L11" s="109"/>
      <c r="M11" s="110"/>
      <c r="P11" s="111"/>
      <c r="Q11" s="112"/>
      <c r="R11" s="112"/>
    </row>
    <row r="12" spans="1:18" ht="18.75">
      <c r="A12" s="104" t="s">
        <v>127</v>
      </c>
      <c r="B12" s="108"/>
      <c r="C12" s="108"/>
      <c r="E12" s="109">
        <v>12.170000000000002</v>
      </c>
      <c r="F12" s="109">
        <v>3.46</v>
      </c>
      <c r="G12" s="109">
        <v>2.36</v>
      </c>
      <c r="H12" s="109">
        <v>0.24</v>
      </c>
      <c r="I12" s="109">
        <v>0.57999999999999996</v>
      </c>
      <c r="J12" s="109">
        <v>0.64</v>
      </c>
      <c r="K12" s="109">
        <v>0.83</v>
      </c>
      <c r="L12" s="109">
        <v>0.12</v>
      </c>
      <c r="M12" s="110">
        <f>SUM(E12:L12)</f>
        <v>20.399999999999999</v>
      </c>
      <c r="P12" s="111"/>
      <c r="Q12" s="112"/>
      <c r="R12" s="112"/>
    </row>
    <row r="13" spans="1:18" ht="18.75">
      <c r="A13" s="104"/>
      <c r="B13" s="108"/>
      <c r="C13" s="113" t="s">
        <v>124</v>
      </c>
      <c r="E13" s="114">
        <v>12.170000000000002</v>
      </c>
      <c r="F13" s="114">
        <v>3.46</v>
      </c>
      <c r="G13" s="114">
        <v>2.36</v>
      </c>
      <c r="H13" s="114">
        <v>0.24</v>
      </c>
      <c r="I13" s="114">
        <v>0.57999999999999996</v>
      </c>
      <c r="J13" s="114">
        <v>0.64</v>
      </c>
      <c r="K13" s="114">
        <v>0.83</v>
      </c>
      <c r="L13" s="114">
        <v>0.12</v>
      </c>
      <c r="M13" s="115">
        <f>SUM(E13:L13)</f>
        <v>20.399999999999999</v>
      </c>
      <c r="P13" s="111"/>
      <c r="Q13" s="112"/>
      <c r="R13" s="112"/>
    </row>
    <row r="14" spans="1:18" ht="18.75">
      <c r="A14" s="104"/>
      <c r="B14" s="108"/>
      <c r="C14" s="108"/>
      <c r="E14" s="109"/>
      <c r="F14" s="109"/>
      <c r="G14" s="109"/>
      <c r="H14" s="109"/>
      <c r="I14" s="109"/>
      <c r="J14" s="109"/>
      <c r="K14" s="109"/>
      <c r="L14" s="109"/>
      <c r="M14" s="110"/>
      <c r="P14" s="111"/>
      <c r="Q14" s="112"/>
      <c r="R14" s="112"/>
    </row>
    <row r="15" spans="1:18" ht="18.75">
      <c r="A15" s="104" t="s">
        <v>128</v>
      </c>
      <c r="B15" s="108"/>
      <c r="C15" s="108"/>
      <c r="E15" s="109">
        <v>49.669999999999987</v>
      </c>
      <c r="F15" s="109">
        <v>14.11</v>
      </c>
      <c r="G15" s="109">
        <v>9.66</v>
      </c>
      <c r="H15" s="109">
        <v>1.01</v>
      </c>
      <c r="I15" s="109">
        <v>2.38</v>
      </c>
      <c r="J15" s="109">
        <v>2.61</v>
      </c>
      <c r="K15" s="109">
        <v>3.41</v>
      </c>
      <c r="L15" s="109">
        <v>0.5</v>
      </c>
      <c r="M15" s="110">
        <f>SUM(E15:L15)</f>
        <v>83.34999999999998</v>
      </c>
      <c r="P15" s="111"/>
      <c r="Q15" s="112"/>
      <c r="R15" s="112"/>
    </row>
    <row r="16" spans="1:18" ht="18.75">
      <c r="A16" s="108"/>
      <c r="B16" s="108"/>
      <c r="C16" s="113" t="s">
        <v>124</v>
      </c>
      <c r="E16" s="114">
        <v>49.669999999999987</v>
      </c>
      <c r="F16" s="114">
        <v>14.11</v>
      </c>
      <c r="G16" s="114">
        <v>9.66</v>
      </c>
      <c r="H16" s="114">
        <v>1.01</v>
      </c>
      <c r="I16" s="114">
        <v>2.38</v>
      </c>
      <c r="J16" s="114">
        <v>2.61</v>
      </c>
      <c r="K16" s="114">
        <v>3.41</v>
      </c>
      <c r="L16" s="114">
        <v>0.5</v>
      </c>
      <c r="M16" s="115">
        <f>SUM(E16:L16)</f>
        <v>83.34999999999998</v>
      </c>
    </row>
    <row r="17" spans="1:16" ht="18.75">
      <c r="A17" s="108"/>
      <c r="B17" s="108"/>
      <c r="C17" s="113"/>
      <c r="E17" s="114"/>
      <c r="F17" s="114"/>
      <c r="G17" s="114"/>
      <c r="H17" s="114"/>
      <c r="I17" s="114"/>
      <c r="J17" s="114"/>
      <c r="K17" s="114"/>
      <c r="L17" s="114"/>
      <c r="M17" s="115"/>
    </row>
    <row r="18" spans="1:16" ht="18.75">
      <c r="A18" s="108"/>
      <c r="B18" s="108"/>
      <c r="C18" s="113"/>
      <c r="E18" s="114"/>
      <c r="F18" s="114"/>
      <c r="G18" s="114"/>
      <c r="H18" s="114"/>
      <c r="I18" s="114"/>
      <c r="J18" s="114"/>
      <c r="K18" s="114"/>
      <c r="L18" s="114"/>
      <c r="M18" s="115"/>
    </row>
    <row r="19" spans="1:16" ht="18.75">
      <c r="A19" s="108"/>
      <c r="B19" s="108"/>
      <c r="C19" s="113"/>
      <c r="E19" s="114"/>
      <c r="F19" s="114"/>
      <c r="G19" s="114"/>
      <c r="H19" s="114"/>
      <c r="I19" s="114"/>
      <c r="J19" s="114"/>
      <c r="K19" s="114"/>
      <c r="L19" s="114"/>
      <c r="M19" s="115"/>
    </row>
    <row r="20" spans="1:16" ht="18.75">
      <c r="A20" s="108"/>
      <c r="B20" s="108"/>
      <c r="C20" s="113"/>
      <c r="E20" s="114"/>
      <c r="F20" s="114"/>
      <c r="G20" s="114"/>
      <c r="H20" s="114"/>
      <c r="I20" s="114"/>
      <c r="J20" s="114"/>
      <c r="K20" s="114"/>
      <c r="L20" s="114"/>
      <c r="M20" s="115"/>
    </row>
    <row r="21" spans="1:16" ht="18.75">
      <c r="A21" s="108"/>
      <c r="B21" s="108"/>
      <c r="C21" s="113"/>
      <c r="E21" s="114"/>
      <c r="F21" s="114"/>
      <c r="G21" s="114"/>
      <c r="H21" s="114"/>
      <c r="I21" s="114"/>
      <c r="J21" s="114"/>
      <c r="K21" s="114"/>
      <c r="L21" s="114"/>
      <c r="M21" s="115"/>
    </row>
    <row r="22" spans="1:16" ht="21" customHeight="1">
      <c r="A22" s="108"/>
      <c r="B22" s="108"/>
      <c r="C22" s="113"/>
      <c r="E22" s="114"/>
      <c r="F22" s="114"/>
      <c r="G22" s="114"/>
      <c r="H22" s="114"/>
      <c r="I22" s="114"/>
      <c r="J22" s="114"/>
      <c r="K22" s="114"/>
      <c r="L22" s="114"/>
      <c r="M22" s="115"/>
    </row>
    <row r="23" spans="1:16">
      <c r="E23" s="116"/>
      <c r="F23" s="116"/>
      <c r="G23" s="116"/>
      <c r="H23" s="116"/>
      <c r="I23" s="116"/>
      <c r="J23" s="116"/>
      <c r="K23" s="116"/>
      <c r="L23" s="116"/>
      <c r="M23" s="117"/>
    </row>
    <row r="24" spans="1:16" ht="47.25">
      <c r="E24" s="105" t="s">
        <v>2</v>
      </c>
      <c r="F24" s="105" t="s">
        <v>3</v>
      </c>
      <c r="G24" s="106" t="s">
        <v>120</v>
      </c>
      <c r="H24" s="105" t="s">
        <v>110</v>
      </c>
      <c r="I24" s="105" t="s">
        <v>121</v>
      </c>
      <c r="J24" s="105" t="s">
        <v>5</v>
      </c>
      <c r="K24" s="105" t="s">
        <v>6</v>
      </c>
      <c r="L24" s="105" t="s">
        <v>7</v>
      </c>
      <c r="M24" s="107" t="s">
        <v>130</v>
      </c>
      <c r="N24" s="106" t="s">
        <v>131</v>
      </c>
      <c r="O24" s="121" t="s">
        <v>122</v>
      </c>
    </row>
    <row r="25" spans="1:16" ht="18.75">
      <c r="A25" s="104" t="s">
        <v>123</v>
      </c>
      <c r="B25" s="108"/>
      <c r="C25" s="113"/>
      <c r="E25" s="109">
        <v>2.76</v>
      </c>
      <c r="F25" s="109">
        <v>0.79</v>
      </c>
      <c r="G25" s="109">
        <v>0.53</v>
      </c>
      <c r="H25" s="109">
        <v>0.05</v>
      </c>
      <c r="I25" s="109">
        <v>0.13</v>
      </c>
      <c r="J25" s="109">
        <v>0.15</v>
      </c>
      <c r="K25" s="109">
        <v>0.19</v>
      </c>
      <c r="L25" s="109">
        <v>0.03</v>
      </c>
      <c r="M25" s="118">
        <f>SUM(E25:L25)</f>
        <v>4.6300000000000008</v>
      </c>
      <c r="N25" s="120">
        <v>4.6500000000000004</v>
      </c>
      <c r="O25" s="121">
        <v>4.3</v>
      </c>
      <c r="P25" s="122"/>
    </row>
    <row r="26" spans="1:16" ht="18.75">
      <c r="A26" s="104" t="s">
        <v>125</v>
      </c>
      <c r="B26" s="108"/>
      <c r="C26" s="113"/>
      <c r="E26" s="109">
        <v>4.75</v>
      </c>
      <c r="F26" s="109">
        <v>1.35</v>
      </c>
      <c r="G26" s="109">
        <v>0.91999999999999993</v>
      </c>
      <c r="H26" s="109">
        <v>0.09</v>
      </c>
      <c r="I26" s="109">
        <v>0.23</v>
      </c>
      <c r="J26" s="109">
        <v>0.25</v>
      </c>
      <c r="K26" s="109">
        <v>0.33</v>
      </c>
      <c r="L26" s="109">
        <v>0.05</v>
      </c>
      <c r="M26" s="118">
        <f>SUM(E26:L26)</f>
        <v>7.97</v>
      </c>
      <c r="N26" s="120">
        <v>8</v>
      </c>
      <c r="O26" s="121">
        <v>7.5000000000000009</v>
      </c>
      <c r="P26" s="122"/>
    </row>
    <row r="27" spans="1:16" ht="18.75">
      <c r="A27" s="104" t="s">
        <v>126</v>
      </c>
      <c r="B27" s="108"/>
      <c r="C27" s="113"/>
      <c r="E27" s="109">
        <v>7.26</v>
      </c>
      <c r="F27" s="109">
        <v>2.0699999999999998</v>
      </c>
      <c r="G27" s="109">
        <v>1.4100000000000001</v>
      </c>
      <c r="H27" s="109">
        <v>0.14000000000000001</v>
      </c>
      <c r="I27" s="109">
        <v>0.35</v>
      </c>
      <c r="J27" s="109">
        <v>0.38</v>
      </c>
      <c r="K27" s="109">
        <v>0.5</v>
      </c>
      <c r="L27" s="109">
        <v>7.0000000000000007E-2</v>
      </c>
      <c r="M27" s="118">
        <f>SUM(E27:L27)</f>
        <v>12.180000000000001</v>
      </c>
      <c r="N27" s="120">
        <v>12.2</v>
      </c>
      <c r="O27" s="121">
        <v>11.400000000000002</v>
      </c>
      <c r="P27" s="122"/>
    </row>
    <row r="28" spans="1:16" ht="18.75">
      <c r="A28" s="104" t="s">
        <v>127</v>
      </c>
      <c r="B28" s="108"/>
      <c r="C28" s="113"/>
      <c r="E28" s="109">
        <v>12.170000000000002</v>
      </c>
      <c r="F28" s="109">
        <v>3.46</v>
      </c>
      <c r="G28" s="109">
        <v>2.36</v>
      </c>
      <c r="H28" s="109">
        <v>0.24</v>
      </c>
      <c r="I28" s="109">
        <v>0.57999999999999996</v>
      </c>
      <c r="J28" s="109">
        <v>0.64</v>
      </c>
      <c r="K28" s="109">
        <v>0.83</v>
      </c>
      <c r="L28" s="109">
        <v>0.12</v>
      </c>
      <c r="M28" s="118">
        <f>SUM(E28:L28)</f>
        <v>20.399999999999999</v>
      </c>
      <c r="N28" s="120">
        <v>20.399999999999999</v>
      </c>
      <c r="O28" s="121">
        <v>19</v>
      </c>
      <c r="P28" s="122"/>
    </row>
    <row r="29" spans="1:16" ht="18.75">
      <c r="A29" s="104" t="s">
        <v>128</v>
      </c>
      <c r="B29" s="108"/>
      <c r="C29" s="108"/>
      <c r="E29" s="109">
        <v>49.669999999999987</v>
      </c>
      <c r="F29" s="109">
        <v>14.11</v>
      </c>
      <c r="G29" s="109">
        <v>9.66</v>
      </c>
      <c r="H29" s="109">
        <v>1.01</v>
      </c>
      <c r="I29" s="109">
        <v>2.38</v>
      </c>
      <c r="J29" s="109">
        <v>2.61</v>
      </c>
      <c r="K29" s="109">
        <v>3.41</v>
      </c>
      <c r="L29" s="109">
        <v>0.5</v>
      </c>
      <c r="M29" s="118">
        <f>SUM(E29:L29)</f>
        <v>83.34999999999998</v>
      </c>
      <c r="N29" s="120">
        <v>83.35</v>
      </c>
      <c r="O29" s="121">
        <v>77.8</v>
      </c>
      <c r="P29" s="122"/>
    </row>
    <row r="32" spans="1:16" ht="18.75">
      <c r="A32" s="108" t="s">
        <v>123</v>
      </c>
      <c r="E32" s="120">
        <v>4.6500000000000004</v>
      </c>
    </row>
    <row r="33" spans="1:5" ht="18.75">
      <c r="A33" s="108" t="s">
        <v>125</v>
      </c>
      <c r="E33" s="120">
        <v>8</v>
      </c>
    </row>
    <row r="34" spans="1:5" ht="18.75">
      <c r="A34" s="108" t="s">
        <v>126</v>
      </c>
      <c r="E34" s="120">
        <v>12.2</v>
      </c>
    </row>
    <row r="35" spans="1:5" ht="18.75">
      <c r="A35" s="108" t="s">
        <v>127</v>
      </c>
      <c r="E35" s="120">
        <v>20.399999999999999</v>
      </c>
    </row>
    <row r="36" spans="1:5" ht="18.75">
      <c r="A36" s="108" t="s">
        <v>128</v>
      </c>
      <c r="E36" s="120">
        <v>83.35</v>
      </c>
    </row>
  </sheetData>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Capital 2023</vt:lpstr>
      <vt:lpstr>Arredondamento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dc:creator>
  <cp:lastModifiedBy>cartorio</cp:lastModifiedBy>
  <cp:lastPrinted>2022-12-21T14:57:27Z</cp:lastPrinted>
  <dcterms:created xsi:type="dcterms:W3CDTF">2015-12-18T16:56:48Z</dcterms:created>
  <dcterms:modified xsi:type="dcterms:W3CDTF">2022-12-28T10:34:16Z</dcterms:modified>
</cp:coreProperties>
</file>